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aja\Documents\Moji dokumenti\IZVJEŠTAJI 2023\"/>
    </mc:Choice>
  </mc:AlternateContent>
  <bookViews>
    <workbookView xWindow="0" yWindow="0" windowWidth="28800" windowHeight="12000"/>
  </bookViews>
  <sheets>
    <sheet name="POSEBNI DIO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9" l="1"/>
  <c r="E7" i="9"/>
  <c r="E306" i="9" l="1"/>
  <c r="D316" i="9"/>
  <c r="C3" i="9" l="1"/>
  <c r="C216" i="9"/>
  <c r="C30" i="9"/>
  <c r="D315" i="9" l="1"/>
  <c r="D314" i="9"/>
  <c r="D313" i="9"/>
  <c r="D312" i="9"/>
  <c r="D310" i="9"/>
  <c r="D308" i="9"/>
  <c r="D307" i="9"/>
  <c r="D232" i="9"/>
  <c r="D231" i="9"/>
  <c r="D230" i="9"/>
  <c r="D224" i="9"/>
  <c r="D221" i="9"/>
  <c r="D216" i="9"/>
  <c r="D212" i="9"/>
  <c r="D211" i="9"/>
  <c r="D210" i="9"/>
  <c r="D209" i="9"/>
  <c r="D206" i="9"/>
  <c r="D205" i="9"/>
  <c r="D204" i="9"/>
  <c r="D203" i="9"/>
  <c r="D202" i="9"/>
  <c r="D201" i="9"/>
  <c r="D200" i="9"/>
  <c r="D199" i="9"/>
  <c r="D198" i="9"/>
  <c r="D197" i="9"/>
  <c r="D196" i="9"/>
  <c r="D193" i="9"/>
  <c r="D192" i="9"/>
  <c r="D189" i="9"/>
  <c r="D188" i="9"/>
  <c r="D187" i="9"/>
  <c r="D186" i="9"/>
  <c r="D179" i="9"/>
  <c r="D178" i="9"/>
  <c r="D176" i="9"/>
  <c r="D169" i="9"/>
  <c r="D168" i="9"/>
  <c r="D165" i="9"/>
  <c r="D164" i="9"/>
  <c r="D163" i="9"/>
  <c r="D162" i="9"/>
  <c r="D161" i="9"/>
  <c r="D160" i="9"/>
  <c r="D159" i="9"/>
  <c r="D158" i="9"/>
  <c r="D156" i="9"/>
  <c r="D154" i="9"/>
  <c r="D153" i="9"/>
  <c r="D145" i="9"/>
  <c r="D144" i="9"/>
  <c r="D136" i="9"/>
  <c r="D134" i="9"/>
  <c r="D133" i="9"/>
  <c r="D132" i="9"/>
  <c r="D131" i="9"/>
  <c r="D130" i="9"/>
  <c r="D129" i="9"/>
  <c r="D128" i="9"/>
  <c r="D126" i="9"/>
  <c r="D124" i="9"/>
  <c r="D123" i="9"/>
  <c r="D110" i="9"/>
  <c r="D109" i="9"/>
  <c r="D99" i="9"/>
  <c r="D98" i="9"/>
  <c r="D97" i="9"/>
  <c r="D96" i="9"/>
  <c r="D95" i="9"/>
  <c r="D93" i="9"/>
  <c r="D92" i="9"/>
  <c r="D91" i="9"/>
  <c r="D90" i="9"/>
  <c r="D58" i="9"/>
  <c r="D48" i="9"/>
  <c r="D47" i="9"/>
  <c r="D46" i="9"/>
  <c r="D45" i="9"/>
  <c r="D44" i="9"/>
  <c r="D43" i="9"/>
  <c r="D42" i="9"/>
  <c r="D30" i="9"/>
  <c r="D34" i="9"/>
  <c r="D17" i="9"/>
  <c r="D16" i="9"/>
  <c r="D15" i="9"/>
  <c r="D14" i="9"/>
  <c r="D13" i="9"/>
  <c r="D12" i="9"/>
  <c r="D11" i="9"/>
  <c r="D10" i="9"/>
  <c r="D9" i="9"/>
  <c r="E56" i="9"/>
  <c r="E94" i="9"/>
  <c r="D94" i="9" s="1"/>
  <c r="E90" i="9"/>
  <c r="E307" i="9"/>
  <c r="E311" i="9"/>
  <c r="D311" i="9" s="1"/>
  <c r="E89" i="9" l="1"/>
  <c r="D89" i="9" s="1"/>
  <c r="D306" i="9"/>
  <c r="E216" i="9" l="1"/>
  <c r="E199" i="9"/>
  <c r="E195" i="9"/>
  <c r="D195" i="9" s="1"/>
  <c r="C194" i="9"/>
  <c r="C199" i="9"/>
  <c r="C195" i="9"/>
  <c r="E183" i="9"/>
  <c r="D183" i="9" s="1"/>
  <c r="E154" i="9"/>
  <c r="E158" i="9"/>
  <c r="E164" i="9"/>
  <c r="E176" i="9"/>
  <c r="E173" i="9"/>
  <c r="C176" i="9"/>
  <c r="C168" i="9"/>
  <c r="C164" i="9"/>
  <c r="C158" i="9"/>
  <c r="C154" i="9"/>
  <c r="E134" i="9"/>
  <c r="E144" i="9"/>
  <c r="E128" i="9"/>
  <c r="E124" i="9"/>
  <c r="C144" i="9"/>
  <c r="C134" i="9"/>
  <c r="C128" i="9"/>
  <c r="C124" i="9"/>
  <c r="E42" i="9"/>
  <c r="C56" i="9"/>
  <c r="D56" i="9" s="1"/>
  <c r="C42" i="9"/>
  <c r="C37" i="9" l="1"/>
  <c r="E123" i="9"/>
  <c r="C153" i="9"/>
  <c r="C123" i="9"/>
  <c r="E194" i="9"/>
  <c r="D194" i="9" s="1"/>
  <c r="D121" i="9" s="1"/>
  <c r="E153" i="9"/>
  <c r="E37" i="9"/>
  <c r="E35" i="9" s="1"/>
  <c r="D282" i="9"/>
  <c r="E282" i="9"/>
  <c r="C282" i="9"/>
  <c r="D246" i="9"/>
  <c r="E246" i="9"/>
  <c r="C246" i="9"/>
  <c r="D241" i="9"/>
  <c r="E241" i="9"/>
  <c r="C241" i="9"/>
  <c r="D63" i="9"/>
  <c r="E63" i="9"/>
  <c r="C63" i="9"/>
  <c r="D25" i="9"/>
  <c r="E25" i="9"/>
  <c r="C25" i="9"/>
  <c r="D20" i="9"/>
  <c r="E20" i="9"/>
  <c r="C20" i="9"/>
  <c r="C18" i="9"/>
  <c r="E14" i="9"/>
  <c r="C14" i="9"/>
  <c r="E10" i="9"/>
  <c r="E9" i="9" s="1"/>
  <c r="C10" i="9"/>
  <c r="D37" i="9" l="1"/>
  <c r="D35" i="9" s="1"/>
  <c r="C35" i="9"/>
  <c r="C121" i="9"/>
  <c r="D7" i="9"/>
  <c r="D3" i="9" s="1"/>
  <c r="C9" i="9"/>
  <c r="C7" i="9" s="1"/>
  <c r="E121" i="9"/>
</calcChain>
</file>

<file path=xl/sharedStrings.xml><?xml version="1.0" encoding="utf-8"?>
<sst xmlns="http://schemas.openxmlformats.org/spreadsheetml/2006/main" count="634" uniqueCount="130">
  <si>
    <t>Opći prihodi i primici</t>
  </si>
  <si>
    <t>A621003</t>
  </si>
  <si>
    <t>REDOVNA DJELATNOST SVEUČILIŠTA U OSIJEKU</t>
  </si>
  <si>
    <t>A621038</t>
  </si>
  <si>
    <t>PROGRAMI VJEŽBAONICA VISOKIH UČILIŠTA</t>
  </si>
  <si>
    <t>Sredstva učešća za pomoći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</si>
  <si>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</si>
  <si>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</si>
  <si>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</si>
  <si>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</si>
  <si>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</si>
  <si>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</si>
  <si>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</si>
  <si>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</si>
  <si>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</si>
  <si>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</si>
  <si>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</si>
  <si>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</si>
  <si>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</si>
  <si>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</si>
  <si>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</si>
  <si>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</si>
  <si>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</si>
  <si>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</si>
  <si>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A679110</t>
  </si>
  <si>
    <t>POTPORA UMJETNIČKIM STUDIJIMA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</si>
  <si>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</si>
  <si>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</si>
  <si>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</si>
  <si>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</si>
  <si>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</si>
  <si>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</si>
  <si>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</si>
  <si>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</si>
  <si>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</si>
  <si>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</si>
  <si>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</si>
  <si>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</si>
  <si>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</si>
  <si>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</si>
  <si>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</si>
  <si>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</si>
  <si>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</si>
  <si>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</si>
  <si>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</si>
  <si>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</si>
  <si>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</si>
  <si>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</si>
  <si>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</si>
  <si>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</si>
  <si>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</si>
  <si>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561</t>
  </si>
  <si>
    <t>563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</si>
  <si>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</si>
  <si>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</si>
  <si>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</si>
  <si>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</si>
  <si>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</si>
  <si>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</si>
  <si>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</si>
  <si>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</si>
  <si>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</si>
  <si>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</si>
  <si>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</si>
  <si>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</si>
  <si>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</si>
  <si>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</si>
  <si>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</si>
  <si>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</si>
  <si>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</si>
  <si>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</si>
  <si>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</si>
  <si>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</si>
  <si>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</si>
  <si>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</si>
  <si>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</si>
  <si>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</si>
  <si>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</si>
  <si>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</si>
  <si>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</si>
  <si>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</si>
  <si>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</si>
  <si>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</si>
  <si>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</si>
  <si>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</si>
  <si>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</si>
  <si>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</si>
  <si>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</si>
  <si>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</si>
  <si>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</si>
  <si>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</si>
  <si>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</si>
  <si>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</si>
  <si>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</si>
  <si>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</si>
  <si>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</si>
  <si>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</si>
  <si>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</si>
  <si>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</si>
  <si>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</si>
  <si>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</si>
  <si>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</si>
  <si>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</si>
  <si>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</si>
  <si>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</si>
  <si>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</si>
  <si>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</si>
  <si>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</si>
  <si>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</si>
  <si>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</si>
  <si>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</si>
  <si>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</si>
  <si>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</si>
  <si>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</si>
  <si>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</si>
  <si>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</si>
  <si>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</si>
  <si>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</si>
  <si>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</si>
  <si>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</si>
  <si>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</si>
  <si>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Prihodi od nefin. imovine i nadoknade št</t>
  </si>
  <si>
    <t>352</t>
  </si>
  <si>
    <t>Subvencije trgovačkim društvima, poljoprivrednicima i obrtnicima izvan javnog sektora</t>
  </si>
  <si>
    <t>Europski fond za regionalni razvoj (EFRR</t>
  </si>
  <si>
    <t>Plan 2023.</t>
  </si>
  <si>
    <t>Novi plan 2023.</t>
  </si>
  <si>
    <t>IZMJENE I DOPUNE FINANCIJSKOG PLANA 2023.- SVEUČILIŠTE JOSIPA JURJA STROSSMAYERA U OSIJEKU</t>
  </si>
  <si>
    <t>Povećanje/ Smanjenje</t>
  </si>
  <si>
    <t xml:space="preserve">Europski regionalni fond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</si>
</sst>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0" borderId="4" xfId="50" applyNumberFormat="1">
      <alignment horizontal="right" vertical="center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4" fontId="12" fillId="23" borderId="4" xfId="45" applyNumberFormat="1">
      <alignment vertical="center"/>
    </xf>
    <xf numFmtId="4" fontId="12" fillId="0" borderId="4" xfId="50" applyNumberFormat="1">
      <alignment horizontal="right" vertical="center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3" fontId="25" fillId="23" borderId="4" xfId="45" applyNumberFormat="1" applyFont="1">
      <alignment vertical="center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6" fillId="26" borderId="4" xfId="49" quotePrefix="1" applyFont="1" applyAlignment="1">
      <alignment horizontal="left" vertical="center" indent="5"/>
    </xf>
    <xf numFmtId="0" fontId="26" fillId="26" borderId="4" xfId="49" quotePrefix="1" applyFont="1">
      <alignment horizontal="left" vertical="center" indent="1"/>
    </xf>
    <xf numFmtId="0" fontId="27" fillId="27" borderId="4" xfId="42" quotePrefix="1" applyNumberFormat="1" applyFont="1" applyFill="1" applyAlignment="1">
      <alignment horizontal="left" vertical="center" wrapText="1" indent="1"/>
    </xf>
    <xf numFmtId="3" fontId="25" fillId="63" borderId="4" xfId="45" applyNumberFormat="1" applyFont="1" applyFill="1">
      <alignment vertical="center"/>
    </xf>
    <xf numFmtId="4" fontId="25" fillId="63" borderId="4" xfId="45" applyNumberFormat="1" applyFont="1" applyFill="1">
      <alignment vertical="center"/>
    </xf>
    <xf numFmtId="3" fontId="25" fillId="63" borderId="4" xfId="50" applyNumberFormat="1" applyFont="1" applyFill="1">
      <alignment horizontal="right" vertical="center"/>
    </xf>
    <xf numFmtId="3" fontId="12" fillId="63" borderId="4" xfId="45" applyNumberFormat="1" applyFill="1">
      <alignment vertical="center"/>
    </xf>
    <xf numFmtId="4" fontId="12" fillId="63" borderId="4" xfId="45" applyNumberFormat="1" applyFill="1">
      <alignment vertical="center"/>
    </xf>
    <xf numFmtId="3" fontId="12" fillId="63" borderId="4" xfId="50" applyNumberFormat="1" applyFill="1">
      <alignment horizontal="right" vertical="center"/>
    </xf>
    <xf numFmtId="4" fontId="12" fillId="63" borderId="4" xfId="50" applyNumberFormat="1" applyFill="1">
      <alignment horizontal="right" vertical="center"/>
    </xf>
    <xf numFmtId="165" fontId="12" fillId="63" borderId="4" xfId="50" applyNumberFormat="1" applyFill="1">
      <alignment horizontal="right" vertical="center"/>
    </xf>
    <xf numFmtId="164" fontId="12" fillId="63" borderId="4" xfId="45" applyNumberFormat="1" applyFill="1">
      <alignment vertical="center"/>
    </xf>
    <xf numFmtId="164" fontId="12" fillId="63" borderId="4" xfId="50" applyNumberFormat="1" applyFill="1">
      <alignment horizontal="right" vertical="center"/>
    </xf>
    <xf numFmtId="3" fontId="26" fillId="23" borderId="4" xfId="45" applyNumberFormat="1" applyFont="1">
      <alignment vertical="center"/>
    </xf>
    <xf numFmtId="0" fontId="27" fillId="26" borderId="4" xfId="49" quotePrefix="1" applyFont="1" applyAlignment="1">
      <alignment horizontal="left" vertical="center" indent="7"/>
    </xf>
    <xf numFmtId="0" fontId="27" fillId="26" borderId="4" xfId="49" quotePrefix="1" applyFont="1">
      <alignment horizontal="left" vertical="center" indent="1"/>
    </xf>
    <xf numFmtId="4" fontId="27" fillId="63" borderId="4" xfId="45" applyNumberFormat="1" applyFont="1" applyFill="1">
      <alignment vertical="center"/>
    </xf>
    <xf numFmtId="3" fontId="14" fillId="63" borderId="4" xfId="45" applyNumberFormat="1" applyFont="1" applyFill="1">
      <alignment vertical="center"/>
    </xf>
    <xf numFmtId="4" fontId="12" fillId="63" borderId="4" xfId="50" applyNumberFormat="1" applyFont="1" applyFill="1">
      <alignment horizontal="right" vertical="center"/>
    </xf>
    <xf numFmtId="3" fontId="12" fillId="63" borderId="4" xfId="45" applyNumberFormat="1" applyFont="1" applyFill="1">
      <alignment vertical="center"/>
    </xf>
    <xf numFmtId="3" fontId="12" fillId="63" borderId="4" xfId="50" applyNumberFormat="1" applyFont="1" applyFill="1">
      <alignment horizontal="right" vertical="center"/>
    </xf>
    <xf numFmtId="4" fontId="12" fillId="63" borderId="4" xfId="45" applyNumberFormat="1" applyFont="1" applyFill="1">
      <alignment vertical="center"/>
    </xf>
    <xf numFmtId="164" fontId="12" fillId="63" borderId="4" xfId="50" applyNumberFormat="1" applyFont="1" applyFill="1">
      <alignment horizontal="right" vertical="center"/>
    </xf>
    <xf numFmtId="164" fontId="12" fillId="63" borderId="4" xfId="45" applyNumberFormat="1" applyFont="1" applyFill="1">
      <alignment vertical="center"/>
    </xf>
    <xf numFmtId="4" fontId="14" fillId="63" borderId="4" xfId="45" applyNumberFormat="1" applyFont="1" applyFill="1">
      <alignment vertical="center"/>
    </xf>
    <xf numFmtId="0" fontId="27" fillId="21" borderId="9" xfId="41" quotePrefix="1" applyFont="1" applyBorder="1" applyAlignment="1">
      <alignment horizontal="center" vertical="center" wrapText="1"/>
    </xf>
    <xf numFmtId="0" fontId="27" fillId="21" borderId="10" xfId="41" quotePrefix="1" applyFont="1" applyBorder="1" applyAlignment="1">
      <alignment horizontal="center" vertical="center" wrapText="1"/>
    </xf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 2" xfId="3"/>
    <cellStyle name="Normal 2 2" xfId="73"/>
    <cellStyle name="Normal 3" xfId="51"/>
    <cellStyle name="Normalno" xfId="0" builtinId="0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3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6" sqref="L16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customHeight="1" x14ac:dyDescent="0.25">
      <c r="A1" s="51" t="s">
        <v>127</v>
      </c>
      <c r="B1" s="52"/>
      <c r="C1" s="28" t="s">
        <v>125</v>
      </c>
      <c r="D1" s="28" t="s">
        <v>128</v>
      </c>
      <c r="E1" s="28" t="s">
        <v>126</v>
      </c>
    </row>
    <row r="2" spans="1:5" x14ac:dyDescent="0.25">
      <c r="A2" s="12" t="s">
        <v>64</v>
      </c>
      <c r="B2" s="12" t="s">
        <v>41</v>
      </c>
      <c r="C2" s="2" t="s">
        <v>42</v>
      </c>
      <c r="D2" s="2" t="s">
        <v>42</v>
      </c>
      <c r="E2" s="2" t="s">
        <v>42</v>
      </c>
    </row>
    <row r="3" spans="1:5" x14ac:dyDescent="0.25">
      <c r="A3" s="3" t="s">
        <v>43</v>
      </c>
      <c r="B3" s="3" t="s">
        <v>41</v>
      </c>
      <c r="C3" s="39">
        <f>C7+C30+C35+C121</f>
        <v>4812638</v>
      </c>
      <c r="D3" s="39">
        <f>D7+D20+D25+D30+D35+D63+D121+D241+D246+D282</f>
        <v>-24284</v>
      </c>
      <c r="E3" s="39">
        <f>E7+E63+E121+E306</f>
        <v>4864731</v>
      </c>
    </row>
    <row r="4" spans="1:5" x14ac:dyDescent="0.25">
      <c r="A4" s="6" t="s">
        <v>44</v>
      </c>
      <c r="B4" s="9" t="s">
        <v>45</v>
      </c>
      <c r="C4" s="5"/>
      <c r="D4" s="5"/>
      <c r="E4" s="10"/>
    </row>
    <row r="5" spans="1:5" x14ac:dyDescent="0.25">
      <c r="A5" s="7" t="s">
        <v>55</v>
      </c>
      <c r="B5" s="8" t="s">
        <v>56</v>
      </c>
      <c r="C5" s="5"/>
      <c r="D5" s="5"/>
      <c r="E5" s="10"/>
    </row>
    <row r="6" spans="1:5" x14ac:dyDescent="0.25">
      <c r="A6" s="15" t="s">
        <v>53</v>
      </c>
      <c r="B6" s="13" t="s">
        <v>54</v>
      </c>
      <c r="C6" s="5"/>
      <c r="D6" s="5"/>
      <c r="E6" s="10"/>
    </row>
    <row r="7" spans="1:5" x14ac:dyDescent="0.25">
      <c r="A7" s="26" t="s">
        <v>1</v>
      </c>
      <c r="B7" s="27" t="s">
        <v>2</v>
      </c>
      <c r="C7" s="20">
        <f>C9</f>
        <v>3139364</v>
      </c>
      <c r="D7" s="20">
        <f>D9</f>
        <v>-36020</v>
      </c>
      <c r="E7" s="39">
        <f>E9+E30+E35</f>
        <v>3372859</v>
      </c>
    </row>
    <row r="8" spans="1:5" x14ac:dyDescent="0.25">
      <c r="A8" s="22" t="s">
        <v>47</v>
      </c>
      <c r="B8" s="21" t="s">
        <v>48</v>
      </c>
      <c r="C8" s="29"/>
      <c r="D8" s="29"/>
      <c r="E8" s="30"/>
    </row>
    <row r="9" spans="1:5" x14ac:dyDescent="0.25">
      <c r="A9" s="23" t="s">
        <v>46</v>
      </c>
      <c r="B9" s="21" t="s">
        <v>0</v>
      </c>
      <c r="C9" s="45">
        <f>C10+C14+C18</f>
        <v>3139364</v>
      </c>
      <c r="D9" s="45">
        <f>E9-C9</f>
        <v>-36020</v>
      </c>
      <c r="E9" s="43">
        <f>E10+E14+E18</f>
        <v>3103344</v>
      </c>
    </row>
    <row r="10" spans="1:5" x14ac:dyDescent="0.25">
      <c r="A10" s="24" t="s">
        <v>20</v>
      </c>
      <c r="B10" s="21" t="s">
        <v>65</v>
      </c>
      <c r="C10" s="45">
        <f>C11+C12+C13</f>
        <v>3060543</v>
      </c>
      <c r="D10" s="45">
        <f t="shared" ref="D10:D17" si="0">E10-C10</f>
        <v>-28383</v>
      </c>
      <c r="E10" s="45">
        <f t="shared" ref="E10" si="1">E11+E12+E13</f>
        <v>3032160</v>
      </c>
    </row>
    <row r="11" spans="1:5" x14ac:dyDescent="0.25">
      <c r="A11" s="25" t="s">
        <v>66</v>
      </c>
      <c r="B11" s="21" t="s">
        <v>67</v>
      </c>
      <c r="C11" s="46">
        <v>2560185</v>
      </c>
      <c r="D11" s="45">
        <f t="shared" si="0"/>
        <v>-24797</v>
      </c>
      <c r="E11" s="44">
        <v>2535388</v>
      </c>
    </row>
    <row r="12" spans="1:5" x14ac:dyDescent="0.25">
      <c r="A12" s="25" t="s">
        <v>68</v>
      </c>
      <c r="B12" s="21" t="s">
        <v>59</v>
      </c>
      <c r="C12" s="46">
        <v>76989</v>
      </c>
      <c r="D12" s="45">
        <f t="shared" si="0"/>
        <v>1444</v>
      </c>
      <c r="E12" s="44">
        <v>78433</v>
      </c>
    </row>
    <row r="13" spans="1:5" x14ac:dyDescent="0.25">
      <c r="A13" s="25" t="s">
        <v>69</v>
      </c>
      <c r="B13" s="21" t="s">
        <v>70</v>
      </c>
      <c r="C13" s="46">
        <v>423369</v>
      </c>
      <c r="D13" s="45">
        <f t="shared" si="0"/>
        <v>-5030</v>
      </c>
      <c r="E13" s="44">
        <v>418339</v>
      </c>
    </row>
    <row r="14" spans="1:5" x14ac:dyDescent="0.25">
      <c r="A14" s="24" t="s">
        <v>31</v>
      </c>
      <c r="B14" s="21" t="s">
        <v>71</v>
      </c>
      <c r="C14" s="45">
        <f>C15+C16+C17</f>
        <v>78821</v>
      </c>
      <c r="D14" s="45">
        <f t="shared" si="0"/>
        <v>-7637</v>
      </c>
      <c r="E14" s="45">
        <f t="shared" ref="E14" si="2">E15+E16+E17</f>
        <v>71184</v>
      </c>
    </row>
    <row r="15" spans="1:5" x14ac:dyDescent="0.25">
      <c r="A15" s="25" t="s">
        <v>72</v>
      </c>
      <c r="B15" s="21" t="s">
        <v>73</v>
      </c>
      <c r="C15" s="46">
        <v>71384</v>
      </c>
      <c r="D15" s="45">
        <f t="shared" si="0"/>
        <v>-18204</v>
      </c>
      <c r="E15" s="44">
        <v>53180</v>
      </c>
    </row>
    <row r="16" spans="1:5" x14ac:dyDescent="0.25">
      <c r="A16" s="25" t="s">
        <v>74</v>
      </c>
      <c r="B16" s="21" t="s">
        <v>75</v>
      </c>
      <c r="C16" s="46">
        <v>3159</v>
      </c>
      <c r="D16" s="45">
        <f t="shared" si="0"/>
        <v>10868</v>
      </c>
      <c r="E16" s="46">
        <v>14027</v>
      </c>
    </row>
    <row r="17" spans="1:5" x14ac:dyDescent="0.25">
      <c r="A17" s="25" t="s">
        <v>76</v>
      </c>
      <c r="B17" s="21" t="s">
        <v>62</v>
      </c>
      <c r="C17" s="46">
        <v>4278</v>
      </c>
      <c r="D17" s="45">
        <f t="shared" si="0"/>
        <v>-301</v>
      </c>
      <c r="E17" s="44">
        <v>3977</v>
      </c>
    </row>
    <row r="18" spans="1:5" x14ac:dyDescent="0.25">
      <c r="A18" s="24" t="s">
        <v>36</v>
      </c>
      <c r="B18" s="21" t="s">
        <v>77</v>
      </c>
      <c r="C18" s="45">
        <f>C19+D19+E19</f>
        <v>0</v>
      </c>
      <c r="D18" s="45"/>
      <c r="E18" s="45"/>
    </row>
    <row r="19" spans="1:5" x14ac:dyDescent="0.25">
      <c r="A19" s="25" t="s">
        <v>78</v>
      </c>
      <c r="B19" s="21" t="s">
        <v>79</v>
      </c>
      <c r="C19" s="31"/>
      <c r="D19" s="31"/>
      <c r="E19" s="31"/>
    </row>
    <row r="20" spans="1:5" x14ac:dyDescent="0.25">
      <c r="A20" s="26" t="s">
        <v>3</v>
      </c>
      <c r="B20" s="27" t="s">
        <v>4</v>
      </c>
      <c r="C20" s="20">
        <f>C22</f>
        <v>0</v>
      </c>
      <c r="D20" s="20">
        <f t="shared" ref="D20:E20" si="3">D22</f>
        <v>0</v>
      </c>
      <c r="E20" s="20">
        <f t="shared" si="3"/>
        <v>0</v>
      </c>
    </row>
    <row r="21" spans="1:5" x14ac:dyDescent="0.25">
      <c r="A21" s="16" t="s">
        <v>47</v>
      </c>
      <c r="B21" s="14" t="s">
        <v>48</v>
      </c>
      <c r="C21" s="32"/>
      <c r="D21" s="32"/>
      <c r="E21" s="33"/>
    </row>
    <row r="22" spans="1:5" x14ac:dyDescent="0.25">
      <c r="A22" s="17" t="s">
        <v>46</v>
      </c>
      <c r="B22" s="14" t="s">
        <v>0</v>
      </c>
      <c r="C22" s="32"/>
      <c r="D22" s="32"/>
      <c r="E22" s="33"/>
    </row>
    <row r="23" spans="1:5" x14ac:dyDescent="0.25">
      <c r="A23" s="18" t="s">
        <v>31</v>
      </c>
      <c r="B23" s="14" t="s">
        <v>71</v>
      </c>
      <c r="C23" s="32"/>
      <c r="D23" s="32"/>
      <c r="E23" s="33"/>
    </row>
    <row r="24" spans="1:5" x14ac:dyDescent="0.25">
      <c r="A24" s="19" t="s">
        <v>74</v>
      </c>
      <c r="B24" s="14" t="s">
        <v>75</v>
      </c>
      <c r="C24" s="4"/>
      <c r="D24" s="4"/>
      <c r="E24" s="11"/>
    </row>
    <row r="25" spans="1:5" x14ac:dyDescent="0.25">
      <c r="A25" s="26" t="s">
        <v>6</v>
      </c>
      <c r="B25" s="27" t="s">
        <v>7</v>
      </c>
      <c r="C25" s="20">
        <f>C27</f>
        <v>0</v>
      </c>
      <c r="D25" s="20">
        <f t="shared" ref="D25:E25" si="4">D27</f>
        <v>0</v>
      </c>
      <c r="E25" s="20">
        <f t="shared" si="4"/>
        <v>0</v>
      </c>
    </row>
    <row r="26" spans="1:5" x14ac:dyDescent="0.25">
      <c r="A26" s="16" t="s">
        <v>47</v>
      </c>
      <c r="B26" s="14" t="s">
        <v>48</v>
      </c>
      <c r="C26" s="32"/>
      <c r="D26" s="32"/>
      <c r="E26" s="32"/>
    </row>
    <row r="27" spans="1:5" x14ac:dyDescent="0.25">
      <c r="A27" s="17" t="s">
        <v>46</v>
      </c>
      <c r="B27" s="14" t="s">
        <v>0</v>
      </c>
      <c r="C27" s="32"/>
      <c r="D27" s="32"/>
      <c r="E27" s="32"/>
    </row>
    <row r="28" spans="1:5" x14ac:dyDescent="0.25">
      <c r="A28" s="18" t="s">
        <v>31</v>
      </c>
      <c r="B28" s="14" t="s">
        <v>71</v>
      </c>
      <c r="C28" s="32"/>
      <c r="D28" s="32"/>
      <c r="E28" s="32"/>
    </row>
    <row r="29" spans="1:5" x14ac:dyDescent="0.25">
      <c r="A29" s="19" t="s">
        <v>72</v>
      </c>
      <c r="B29" s="14" t="s">
        <v>73</v>
      </c>
      <c r="C29" s="34"/>
      <c r="D29" s="34"/>
      <c r="E29" s="34"/>
    </row>
    <row r="30" spans="1:5" x14ac:dyDescent="0.25">
      <c r="A30" s="26" t="s">
        <v>8</v>
      </c>
      <c r="B30" s="27" t="s">
        <v>9</v>
      </c>
      <c r="C30" s="20">
        <f>C34</f>
        <v>233</v>
      </c>
      <c r="D30" s="29">
        <f>E30-C30</f>
        <v>4543</v>
      </c>
      <c r="E30" s="39">
        <v>4776</v>
      </c>
    </row>
    <row r="31" spans="1:5" x14ac:dyDescent="0.25">
      <c r="A31" s="16" t="s">
        <v>47</v>
      </c>
      <c r="B31" s="14" t="s">
        <v>48</v>
      </c>
      <c r="C31" s="32"/>
      <c r="D31" s="32"/>
      <c r="E31" s="33"/>
    </row>
    <row r="32" spans="1:5" x14ac:dyDescent="0.25">
      <c r="A32" s="17" t="s">
        <v>46</v>
      </c>
      <c r="B32" s="14" t="s">
        <v>0</v>
      </c>
      <c r="C32" s="32"/>
      <c r="D32" s="32"/>
      <c r="E32" s="33"/>
    </row>
    <row r="33" spans="1:5" x14ac:dyDescent="0.25">
      <c r="A33" s="18" t="s">
        <v>20</v>
      </c>
      <c r="B33" s="14" t="s">
        <v>65</v>
      </c>
      <c r="C33" s="32"/>
      <c r="D33" s="32"/>
      <c r="E33" s="33"/>
    </row>
    <row r="34" spans="1:5" x14ac:dyDescent="0.25">
      <c r="A34" s="19" t="s">
        <v>66</v>
      </c>
      <c r="B34" s="14" t="s">
        <v>67</v>
      </c>
      <c r="C34" s="34">
        <v>233</v>
      </c>
      <c r="D34" s="45">
        <f>E34-C34</f>
        <v>4543</v>
      </c>
      <c r="E34" s="35">
        <v>4776</v>
      </c>
    </row>
    <row r="35" spans="1:5" x14ac:dyDescent="0.25">
      <c r="A35" s="26" t="s">
        <v>10</v>
      </c>
      <c r="B35" s="27" t="s">
        <v>11</v>
      </c>
      <c r="C35" s="20">
        <f>C37</f>
        <v>274627</v>
      </c>
      <c r="D35" s="20">
        <f t="shared" ref="D35:E35" si="5">D37</f>
        <v>-9888</v>
      </c>
      <c r="E35" s="39">
        <f t="shared" si="5"/>
        <v>264739</v>
      </c>
    </row>
    <row r="36" spans="1:5" x14ac:dyDescent="0.25">
      <c r="A36" s="16" t="s">
        <v>47</v>
      </c>
      <c r="B36" s="14" t="s">
        <v>48</v>
      </c>
      <c r="C36" s="32"/>
      <c r="D36" s="32"/>
      <c r="E36" s="33"/>
    </row>
    <row r="37" spans="1:5" x14ac:dyDescent="0.25">
      <c r="A37" s="17" t="s">
        <v>46</v>
      </c>
      <c r="B37" s="14" t="s">
        <v>0</v>
      </c>
      <c r="C37" s="32">
        <f>C38+C42+C48+C56</f>
        <v>274627</v>
      </c>
      <c r="D37" s="45">
        <f>E37-C37</f>
        <v>-9888</v>
      </c>
      <c r="E37" s="32">
        <f>E38+E42+E48+E56</f>
        <v>264739</v>
      </c>
    </row>
    <row r="38" spans="1:5" x14ac:dyDescent="0.25">
      <c r="A38" s="18" t="s">
        <v>20</v>
      </c>
      <c r="B38" s="14" t="s">
        <v>65</v>
      </c>
      <c r="C38" s="32"/>
      <c r="D38" s="45"/>
      <c r="E38" s="32"/>
    </row>
    <row r="39" spans="1:5" x14ac:dyDescent="0.25">
      <c r="A39" s="19" t="s">
        <v>66</v>
      </c>
      <c r="B39" s="14" t="s">
        <v>67</v>
      </c>
      <c r="C39" s="34"/>
      <c r="D39" s="46"/>
      <c r="E39" s="34"/>
    </row>
    <row r="40" spans="1:5" x14ac:dyDescent="0.25">
      <c r="A40" s="19" t="s">
        <v>68</v>
      </c>
      <c r="B40" s="14" t="s">
        <v>59</v>
      </c>
      <c r="C40" s="34"/>
      <c r="D40" s="46"/>
      <c r="E40" s="34"/>
    </row>
    <row r="41" spans="1:5" x14ac:dyDescent="0.25">
      <c r="A41" s="19" t="s">
        <v>69</v>
      </c>
      <c r="B41" s="14" t="s">
        <v>70</v>
      </c>
      <c r="C41" s="34"/>
      <c r="D41" s="46"/>
      <c r="E41" s="34"/>
    </row>
    <row r="42" spans="1:5" x14ac:dyDescent="0.25">
      <c r="A42" s="18" t="s">
        <v>31</v>
      </c>
      <c r="B42" s="14" t="s">
        <v>71</v>
      </c>
      <c r="C42" s="32">
        <f>SUM(C43:C47)</f>
        <v>208335</v>
      </c>
      <c r="D42" s="45">
        <f t="shared" ref="D42:D48" si="6">E42-C42</f>
        <v>-45339</v>
      </c>
      <c r="E42" s="32">
        <f>SUM(E43:E47)</f>
        <v>162996</v>
      </c>
    </row>
    <row r="43" spans="1:5" x14ac:dyDescent="0.25">
      <c r="A43" s="19" t="s">
        <v>72</v>
      </c>
      <c r="B43" s="14" t="s">
        <v>73</v>
      </c>
      <c r="C43" s="46">
        <v>27393</v>
      </c>
      <c r="D43" s="45">
        <f t="shared" si="6"/>
        <v>3925</v>
      </c>
      <c r="E43" s="34">
        <v>31318</v>
      </c>
    </row>
    <row r="44" spans="1:5" x14ac:dyDescent="0.25">
      <c r="A44" s="19" t="s">
        <v>85</v>
      </c>
      <c r="B44" s="14" t="s">
        <v>86</v>
      </c>
      <c r="C44" s="34">
        <v>112020</v>
      </c>
      <c r="D44" s="45">
        <f t="shared" si="6"/>
        <v>-16600</v>
      </c>
      <c r="E44" s="35">
        <v>95420</v>
      </c>
    </row>
    <row r="45" spans="1:5" x14ac:dyDescent="0.25">
      <c r="A45" s="19" t="s">
        <v>74</v>
      </c>
      <c r="B45" s="14" t="s">
        <v>75</v>
      </c>
      <c r="C45" s="34">
        <v>68374</v>
      </c>
      <c r="D45" s="45">
        <f t="shared" si="6"/>
        <v>-32683</v>
      </c>
      <c r="E45" s="35">
        <v>35691</v>
      </c>
    </row>
    <row r="46" spans="1:5" x14ac:dyDescent="0.25">
      <c r="A46" s="19" t="s">
        <v>87</v>
      </c>
      <c r="B46" s="14" t="s">
        <v>61</v>
      </c>
      <c r="C46" s="34"/>
      <c r="D46" s="45">
        <f t="shared" si="6"/>
        <v>0</v>
      </c>
      <c r="E46" s="34"/>
    </row>
    <row r="47" spans="1:5" x14ac:dyDescent="0.25">
      <c r="A47" s="19" t="s">
        <v>76</v>
      </c>
      <c r="B47" s="14" t="s">
        <v>62</v>
      </c>
      <c r="C47" s="34">
        <v>548</v>
      </c>
      <c r="D47" s="45">
        <f t="shared" si="6"/>
        <v>19</v>
      </c>
      <c r="E47" s="35">
        <v>567</v>
      </c>
    </row>
    <row r="48" spans="1:5" x14ac:dyDescent="0.25">
      <c r="A48" s="18" t="s">
        <v>32</v>
      </c>
      <c r="B48" s="14" t="s">
        <v>88</v>
      </c>
      <c r="C48" s="32">
        <v>548</v>
      </c>
      <c r="D48" s="45">
        <f t="shared" si="6"/>
        <v>-468</v>
      </c>
      <c r="E48" s="32">
        <v>80</v>
      </c>
    </row>
    <row r="49" spans="1:5" x14ac:dyDescent="0.25">
      <c r="A49" s="19" t="s">
        <v>89</v>
      </c>
      <c r="B49" s="14" t="s">
        <v>90</v>
      </c>
      <c r="C49" s="34"/>
      <c r="D49" s="46"/>
      <c r="E49" s="34"/>
    </row>
    <row r="50" spans="1:5" x14ac:dyDescent="0.25">
      <c r="A50" s="18" t="s">
        <v>33</v>
      </c>
      <c r="B50" s="14" t="s">
        <v>82</v>
      </c>
      <c r="C50" s="32"/>
      <c r="D50" s="45"/>
      <c r="E50" s="32"/>
    </row>
    <row r="51" spans="1:5" x14ac:dyDescent="0.25">
      <c r="A51" s="19" t="s">
        <v>83</v>
      </c>
      <c r="B51" s="14" t="s">
        <v>84</v>
      </c>
      <c r="C51" s="34"/>
      <c r="D51" s="46"/>
      <c r="E51" s="34"/>
    </row>
    <row r="52" spans="1:5" x14ac:dyDescent="0.25">
      <c r="A52" s="18" t="s">
        <v>36</v>
      </c>
      <c r="B52" s="14" t="s">
        <v>77</v>
      </c>
      <c r="C52" s="32"/>
      <c r="D52" s="45"/>
      <c r="E52" s="32"/>
    </row>
    <row r="53" spans="1:5" x14ac:dyDescent="0.25">
      <c r="A53" s="19" t="s">
        <v>78</v>
      </c>
      <c r="B53" s="14" t="s">
        <v>79</v>
      </c>
      <c r="C53" s="34"/>
      <c r="D53" s="46"/>
      <c r="E53" s="34"/>
    </row>
    <row r="54" spans="1:5" x14ac:dyDescent="0.25">
      <c r="A54" s="18" t="s">
        <v>34</v>
      </c>
      <c r="B54" s="14" t="s">
        <v>91</v>
      </c>
      <c r="C54" s="32"/>
      <c r="D54" s="45"/>
      <c r="E54" s="32"/>
    </row>
    <row r="55" spans="1:5" x14ac:dyDescent="0.25">
      <c r="A55" s="19" t="s">
        <v>92</v>
      </c>
      <c r="B55" s="14" t="s">
        <v>93</v>
      </c>
      <c r="C55" s="34"/>
      <c r="D55" s="46"/>
      <c r="E55" s="34"/>
    </row>
    <row r="56" spans="1:5" x14ac:dyDescent="0.25">
      <c r="A56" s="18" t="s">
        <v>35</v>
      </c>
      <c r="B56" s="14" t="s">
        <v>94</v>
      </c>
      <c r="C56" s="32">
        <f>SUM(C58:C60)</f>
        <v>65744</v>
      </c>
      <c r="D56" s="45">
        <f t="shared" ref="D56:D58" si="7">E56-C56</f>
        <v>35919</v>
      </c>
      <c r="E56" s="32">
        <f>SUM(E58:E59)</f>
        <v>101663</v>
      </c>
    </row>
    <row r="57" spans="1:5" x14ac:dyDescent="0.25">
      <c r="A57" s="19" t="s">
        <v>95</v>
      </c>
      <c r="B57" s="14" t="s">
        <v>96</v>
      </c>
      <c r="C57" s="34"/>
      <c r="D57" s="45"/>
      <c r="E57" s="34"/>
    </row>
    <row r="58" spans="1:5" x14ac:dyDescent="0.25">
      <c r="A58" s="19" t="s">
        <v>97</v>
      </c>
      <c r="B58" s="14" t="s">
        <v>98</v>
      </c>
      <c r="C58" s="34">
        <v>65744</v>
      </c>
      <c r="D58" s="45">
        <f t="shared" si="7"/>
        <v>34256</v>
      </c>
      <c r="E58" s="35">
        <v>100000</v>
      </c>
    </row>
    <row r="59" spans="1:5" x14ac:dyDescent="0.25">
      <c r="A59" s="19" t="s">
        <v>99</v>
      </c>
      <c r="B59" s="14" t="s">
        <v>100</v>
      </c>
      <c r="C59" s="34"/>
      <c r="D59" s="34"/>
      <c r="E59" s="34">
        <v>1663</v>
      </c>
    </row>
    <row r="60" spans="1:5" x14ac:dyDescent="0.25">
      <c r="A60" s="19" t="s">
        <v>101</v>
      </c>
      <c r="B60" s="14" t="s">
        <v>102</v>
      </c>
      <c r="C60" s="34"/>
      <c r="D60" s="34"/>
      <c r="E60" s="34"/>
    </row>
    <row r="61" spans="1:5" x14ac:dyDescent="0.25">
      <c r="A61" s="18" t="s">
        <v>37</v>
      </c>
      <c r="B61" s="14" t="s">
        <v>80</v>
      </c>
      <c r="C61" s="32"/>
      <c r="D61" s="32"/>
      <c r="E61" s="32"/>
    </row>
    <row r="62" spans="1:5" x14ac:dyDescent="0.25">
      <c r="A62" s="19" t="s">
        <v>81</v>
      </c>
      <c r="B62" s="14" t="s">
        <v>60</v>
      </c>
      <c r="C62" s="34"/>
      <c r="D62" s="34"/>
      <c r="E62" s="34"/>
    </row>
    <row r="63" spans="1:5" x14ac:dyDescent="0.25">
      <c r="A63" s="26" t="s">
        <v>12</v>
      </c>
      <c r="B63" s="27" t="s">
        <v>13</v>
      </c>
      <c r="C63" s="20">
        <f>C65+C76+C89+C111</f>
        <v>0</v>
      </c>
      <c r="D63" s="20">
        <f>D65+D76+D89+D111</f>
        <v>115128</v>
      </c>
      <c r="E63" s="39">
        <f>E65+E76+E89+E111</f>
        <v>115128</v>
      </c>
    </row>
    <row r="64" spans="1:5" x14ac:dyDescent="0.25">
      <c r="A64" s="16" t="s">
        <v>47</v>
      </c>
      <c r="B64" s="14" t="s">
        <v>48</v>
      </c>
      <c r="C64" s="32"/>
      <c r="D64" s="32"/>
      <c r="E64" s="33"/>
    </row>
    <row r="65" spans="1:5" x14ac:dyDescent="0.25">
      <c r="A65" s="17" t="s">
        <v>14</v>
      </c>
      <c r="B65" s="14" t="s">
        <v>15</v>
      </c>
      <c r="C65" s="32"/>
      <c r="D65" s="32"/>
      <c r="E65" s="33"/>
    </row>
    <row r="66" spans="1:5" x14ac:dyDescent="0.25">
      <c r="A66" s="18" t="s">
        <v>20</v>
      </c>
      <c r="B66" s="14" t="s">
        <v>65</v>
      </c>
      <c r="C66" s="32"/>
      <c r="D66" s="32"/>
      <c r="E66" s="33"/>
    </row>
    <row r="67" spans="1:5" x14ac:dyDescent="0.25">
      <c r="A67" s="19" t="s">
        <v>66</v>
      </c>
      <c r="B67" s="14" t="s">
        <v>67</v>
      </c>
      <c r="C67" s="34"/>
      <c r="D67" s="34"/>
      <c r="E67" s="35"/>
    </row>
    <row r="68" spans="1:5" x14ac:dyDescent="0.25">
      <c r="A68" s="19" t="s">
        <v>69</v>
      </c>
      <c r="B68" s="14" t="s">
        <v>70</v>
      </c>
      <c r="C68" s="34"/>
      <c r="D68" s="34"/>
      <c r="E68" s="35"/>
    </row>
    <row r="69" spans="1:5" x14ac:dyDescent="0.25">
      <c r="A69" s="18" t="s">
        <v>31</v>
      </c>
      <c r="B69" s="14" t="s">
        <v>71</v>
      </c>
      <c r="C69" s="32"/>
      <c r="D69" s="32"/>
      <c r="E69" s="32"/>
    </row>
    <row r="70" spans="1:5" x14ac:dyDescent="0.25">
      <c r="A70" s="19" t="s">
        <v>72</v>
      </c>
      <c r="B70" s="14" t="s">
        <v>73</v>
      </c>
      <c r="C70" s="34"/>
      <c r="D70" s="34"/>
      <c r="E70" s="35"/>
    </row>
    <row r="71" spans="1:5" x14ac:dyDescent="0.25">
      <c r="A71" s="19" t="s">
        <v>74</v>
      </c>
      <c r="B71" s="14" t="s">
        <v>75</v>
      </c>
      <c r="C71" s="34"/>
      <c r="D71" s="34"/>
      <c r="E71" s="35"/>
    </row>
    <row r="72" spans="1:5" x14ac:dyDescent="0.25">
      <c r="A72" s="19" t="s">
        <v>87</v>
      </c>
      <c r="B72" s="14" t="s">
        <v>61</v>
      </c>
      <c r="C72" s="34"/>
      <c r="D72" s="34"/>
      <c r="E72" s="35"/>
    </row>
    <row r="73" spans="1:5" x14ac:dyDescent="0.25">
      <c r="A73" s="19" t="s">
        <v>76</v>
      </c>
      <c r="B73" s="14" t="s">
        <v>62</v>
      </c>
      <c r="C73" s="34"/>
      <c r="D73" s="34"/>
      <c r="E73" s="35"/>
    </row>
    <row r="74" spans="1:5" x14ac:dyDescent="0.25">
      <c r="A74" s="18" t="s">
        <v>32</v>
      </c>
      <c r="B74" s="14" t="s">
        <v>88</v>
      </c>
      <c r="C74" s="32"/>
      <c r="D74" s="32"/>
      <c r="E74" s="33"/>
    </row>
    <row r="75" spans="1:5" x14ac:dyDescent="0.25">
      <c r="A75" s="19" t="s">
        <v>89</v>
      </c>
      <c r="B75" s="14" t="s">
        <v>90</v>
      </c>
      <c r="C75" s="34"/>
      <c r="D75" s="34"/>
      <c r="E75" s="35"/>
    </row>
    <row r="76" spans="1:5" x14ac:dyDescent="0.25">
      <c r="A76" s="17" t="s">
        <v>16</v>
      </c>
      <c r="B76" s="14" t="s">
        <v>17</v>
      </c>
      <c r="C76" s="32"/>
      <c r="D76" s="32"/>
      <c r="E76" s="33"/>
    </row>
    <row r="77" spans="1:5" x14ac:dyDescent="0.25">
      <c r="A77" s="18" t="s">
        <v>20</v>
      </c>
      <c r="B77" s="14" t="s">
        <v>65</v>
      </c>
      <c r="C77" s="32"/>
      <c r="D77" s="32"/>
      <c r="E77" s="33"/>
    </row>
    <row r="78" spans="1:5" x14ac:dyDescent="0.25">
      <c r="A78" s="19" t="s">
        <v>66</v>
      </c>
      <c r="B78" s="14" t="s">
        <v>67</v>
      </c>
      <c r="C78" s="34"/>
      <c r="D78" s="34"/>
      <c r="E78" s="34"/>
    </row>
    <row r="79" spans="1:5" x14ac:dyDescent="0.25">
      <c r="A79" s="19" t="s">
        <v>68</v>
      </c>
      <c r="B79" s="14" t="s">
        <v>59</v>
      </c>
      <c r="C79" s="34"/>
      <c r="D79" s="34"/>
      <c r="E79" s="35"/>
    </row>
    <row r="80" spans="1:5" x14ac:dyDescent="0.25">
      <c r="A80" s="19" t="s">
        <v>69</v>
      </c>
      <c r="B80" s="14" t="s">
        <v>70</v>
      </c>
      <c r="C80" s="34"/>
      <c r="D80" s="34"/>
      <c r="E80" s="34"/>
    </row>
    <row r="81" spans="1:5" x14ac:dyDescent="0.25">
      <c r="A81" s="18" t="s">
        <v>31</v>
      </c>
      <c r="B81" s="14" t="s">
        <v>71</v>
      </c>
      <c r="C81" s="32"/>
      <c r="D81" s="32"/>
      <c r="E81" s="33"/>
    </row>
    <row r="82" spans="1:5" x14ac:dyDescent="0.25">
      <c r="A82" s="19" t="s">
        <v>72</v>
      </c>
      <c r="B82" s="14" t="s">
        <v>73</v>
      </c>
      <c r="C82" s="34"/>
      <c r="D82" s="34"/>
      <c r="E82" s="35"/>
    </row>
    <row r="83" spans="1:5" x14ac:dyDescent="0.25">
      <c r="A83" s="19" t="s">
        <v>85</v>
      </c>
      <c r="B83" s="14" t="s">
        <v>86</v>
      </c>
      <c r="C83" s="34"/>
      <c r="D83" s="34"/>
      <c r="E83" s="35"/>
    </row>
    <row r="84" spans="1:5" x14ac:dyDescent="0.25">
      <c r="A84" s="19" t="s">
        <v>74</v>
      </c>
      <c r="B84" s="14" t="s">
        <v>75</v>
      </c>
      <c r="C84" s="34"/>
      <c r="D84" s="34"/>
      <c r="E84" s="35"/>
    </row>
    <row r="85" spans="1:5" x14ac:dyDescent="0.25">
      <c r="A85" s="19" t="s">
        <v>87</v>
      </c>
      <c r="B85" s="14" t="s">
        <v>61</v>
      </c>
      <c r="C85" s="34"/>
      <c r="D85" s="34"/>
      <c r="E85" s="35"/>
    </row>
    <row r="86" spans="1:5" x14ac:dyDescent="0.25">
      <c r="A86" s="19" t="s">
        <v>76</v>
      </c>
      <c r="B86" s="14" t="s">
        <v>62</v>
      </c>
      <c r="C86" s="34"/>
      <c r="D86" s="34"/>
      <c r="E86" s="35"/>
    </row>
    <row r="87" spans="1:5" x14ac:dyDescent="0.25">
      <c r="A87" s="18" t="s">
        <v>35</v>
      </c>
      <c r="B87" s="14" t="s">
        <v>94</v>
      </c>
      <c r="C87" s="32"/>
      <c r="D87" s="32"/>
      <c r="E87" s="32"/>
    </row>
    <row r="88" spans="1:5" x14ac:dyDescent="0.25">
      <c r="A88" s="19" t="s">
        <v>97</v>
      </c>
      <c r="B88" s="14" t="s">
        <v>98</v>
      </c>
      <c r="C88" s="34"/>
      <c r="D88" s="34"/>
      <c r="E88" s="34"/>
    </row>
    <row r="89" spans="1:5" x14ac:dyDescent="0.25">
      <c r="A89" s="40" t="s">
        <v>50</v>
      </c>
      <c r="B89" s="41" t="s">
        <v>18</v>
      </c>
      <c r="C89" s="32"/>
      <c r="D89" s="45">
        <f t="shared" ref="D89:D99" si="8">E89-C89</f>
        <v>115128</v>
      </c>
      <c r="E89" s="47">
        <f>E90+E94+E109</f>
        <v>115128</v>
      </c>
    </row>
    <row r="90" spans="1:5" x14ac:dyDescent="0.25">
      <c r="A90" s="18" t="s">
        <v>20</v>
      </c>
      <c r="B90" s="14" t="s">
        <v>65</v>
      </c>
      <c r="C90" s="32"/>
      <c r="D90" s="45">
        <f t="shared" si="8"/>
        <v>13376</v>
      </c>
      <c r="E90" s="47">
        <f>SUM(E91:E93)</f>
        <v>13376</v>
      </c>
    </row>
    <row r="91" spans="1:5" x14ac:dyDescent="0.25">
      <c r="A91" s="19" t="s">
        <v>66</v>
      </c>
      <c r="B91" s="14" t="s">
        <v>67</v>
      </c>
      <c r="C91" s="34"/>
      <c r="D91" s="45">
        <f t="shared" si="8"/>
        <v>11233</v>
      </c>
      <c r="E91" s="44">
        <v>11233</v>
      </c>
    </row>
    <row r="92" spans="1:5" x14ac:dyDescent="0.25">
      <c r="A92" s="19" t="s">
        <v>68</v>
      </c>
      <c r="B92" s="14" t="s">
        <v>59</v>
      </c>
      <c r="C92" s="34"/>
      <c r="D92" s="45">
        <f t="shared" si="8"/>
        <v>300</v>
      </c>
      <c r="E92" s="44">
        <v>300</v>
      </c>
    </row>
    <row r="93" spans="1:5" x14ac:dyDescent="0.25">
      <c r="A93" s="19" t="s">
        <v>69</v>
      </c>
      <c r="B93" s="14" t="s">
        <v>70</v>
      </c>
      <c r="C93" s="34"/>
      <c r="D93" s="45">
        <f t="shared" si="8"/>
        <v>1843</v>
      </c>
      <c r="E93" s="44">
        <v>1843</v>
      </c>
    </row>
    <row r="94" spans="1:5" x14ac:dyDescent="0.25">
      <c r="A94" s="18" t="s">
        <v>31</v>
      </c>
      <c r="B94" s="14" t="s">
        <v>71</v>
      </c>
      <c r="C94" s="32"/>
      <c r="D94" s="45">
        <f t="shared" si="8"/>
        <v>21752</v>
      </c>
      <c r="E94" s="47">
        <f>SUM(E95:E99)</f>
        <v>21752</v>
      </c>
    </row>
    <row r="95" spans="1:5" x14ac:dyDescent="0.25">
      <c r="A95" s="19" t="s">
        <v>72</v>
      </c>
      <c r="B95" s="14" t="s">
        <v>73</v>
      </c>
      <c r="C95" s="34"/>
      <c r="D95" s="45">
        <f t="shared" si="8"/>
        <v>6312</v>
      </c>
      <c r="E95" s="44">
        <v>6312</v>
      </c>
    </row>
    <row r="96" spans="1:5" x14ac:dyDescent="0.25">
      <c r="A96" s="19" t="s">
        <v>85</v>
      </c>
      <c r="B96" s="14" t="s">
        <v>86</v>
      </c>
      <c r="C96" s="34"/>
      <c r="D96" s="45">
        <f t="shared" si="8"/>
        <v>6617</v>
      </c>
      <c r="E96" s="44">
        <v>6617</v>
      </c>
    </row>
    <row r="97" spans="1:5" x14ac:dyDescent="0.25">
      <c r="A97" s="19" t="s">
        <v>74</v>
      </c>
      <c r="B97" s="14" t="s">
        <v>75</v>
      </c>
      <c r="C97" s="34"/>
      <c r="D97" s="45">
        <f t="shared" si="8"/>
        <v>7125</v>
      </c>
      <c r="E97" s="44">
        <v>7125</v>
      </c>
    </row>
    <row r="98" spans="1:5" x14ac:dyDescent="0.25">
      <c r="A98" s="19" t="s">
        <v>87</v>
      </c>
      <c r="B98" s="14" t="s">
        <v>61</v>
      </c>
      <c r="C98" s="34"/>
      <c r="D98" s="45">
        <f t="shared" si="8"/>
        <v>534</v>
      </c>
      <c r="E98" s="44">
        <v>534</v>
      </c>
    </row>
    <row r="99" spans="1:5" x14ac:dyDescent="0.25">
      <c r="A99" s="19" t="s">
        <v>76</v>
      </c>
      <c r="B99" s="14" t="s">
        <v>62</v>
      </c>
      <c r="C99" s="34"/>
      <c r="D99" s="45">
        <f t="shared" si="8"/>
        <v>1164</v>
      </c>
      <c r="E99" s="44">
        <v>1164</v>
      </c>
    </row>
    <row r="100" spans="1:5" x14ac:dyDescent="0.25">
      <c r="A100" s="18" t="s">
        <v>32</v>
      </c>
      <c r="B100" s="14" t="s">
        <v>88</v>
      </c>
      <c r="C100" s="32"/>
      <c r="D100" s="32"/>
      <c r="E100" s="33"/>
    </row>
    <row r="101" spans="1:5" x14ac:dyDescent="0.25">
      <c r="A101" s="19" t="s">
        <v>89</v>
      </c>
      <c r="B101" s="14" t="s">
        <v>90</v>
      </c>
      <c r="C101" s="34"/>
      <c r="D101" s="34"/>
      <c r="E101" s="35"/>
    </row>
    <row r="102" spans="1:5" x14ac:dyDescent="0.25">
      <c r="A102" s="18" t="s">
        <v>38</v>
      </c>
      <c r="B102" s="14" t="s">
        <v>103</v>
      </c>
      <c r="C102" s="32"/>
      <c r="D102" s="32"/>
      <c r="E102" s="33"/>
    </row>
    <row r="103" spans="1:5" x14ac:dyDescent="0.25">
      <c r="A103" s="19" t="s">
        <v>104</v>
      </c>
      <c r="B103" s="14" t="s">
        <v>105</v>
      </c>
      <c r="C103" s="34"/>
      <c r="D103" s="34"/>
      <c r="E103" s="35"/>
    </row>
    <row r="104" spans="1:5" x14ac:dyDescent="0.25">
      <c r="A104" s="19" t="s">
        <v>106</v>
      </c>
      <c r="B104" s="14" t="s">
        <v>107</v>
      </c>
      <c r="C104" s="34"/>
      <c r="D104" s="34"/>
      <c r="E104" s="35"/>
    </row>
    <row r="105" spans="1:5" x14ac:dyDescent="0.25">
      <c r="A105" s="18" t="s">
        <v>33</v>
      </c>
      <c r="B105" s="14" t="s">
        <v>82</v>
      </c>
      <c r="C105" s="32"/>
      <c r="D105" s="32"/>
      <c r="E105" s="33"/>
    </row>
    <row r="106" spans="1:5" x14ac:dyDescent="0.25">
      <c r="A106" s="19" t="s">
        <v>83</v>
      </c>
      <c r="B106" s="14" t="s">
        <v>84</v>
      </c>
      <c r="C106" s="34"/>
      <c r="D106" s="34"/>
      <c r="E106" s="35"/>
    </row>
    <row r="107" spans="1:5" x14ac:dyDescent="0.25">
      <c r="A107" s="18" t="s">
        <v>36</v>
      </c>
      <c r="B107" s="14" t="s">
        <v>77</v>
      </c>
      <c r="C107" s="32"/>
      <c r="D107" s="32"/>
      <c r="E107" s="32"/>
    </row>
    <row r="108" spans="1:5" x14ac:dyDescent="0.25">
      <c r="A108" s="19" t="s">
        <v>78</v>
      </c>
      <c r="B108" s="14" t="s">
        <v>79</v>
      </c>
      <c r="C108" s="34"/>
      <c r="D108" s="34"/>
      <c r="E108" s="34"/>
    </row>
    <row r="109" spans="1:5" x14ac:dyDescent="0.25">
      <c r="A109" s="18" t="s">
        <v>35</v>
      </c>
      <c r="B109" s="14" t="s">
        <v>94</v>
      </c>
      <c r="C109" s="32"/>
      <c r="D109" s="45">
        <f t="shared" ref="D109:D110" si="9">E109-C109</f>
        <v>80000</v>
      </c>
      <c r="E109" s="35">
        <v>80000</v>
      </c>
    </row>
    <row r="110" spans="1:5" x14ac:dyDescent="0.25">
      <c r="A110" s="19" t="s">
        <v>97</v>
      </c>
      <c r="B110" s="14" t="s">
        <v>98</v>
      </c>
      <c r="C110" s="34"/>
      <c r="D110" s="45">
        <f t="shared" si="9"/>
        <v>80000</v>
      </c>
      <c r="E110" s="35">
        <v>80000</v>
      </c>
    </row>
    <row r="111" spans="1:5" x14ac:dyDescent="0.25">
      <c r="A111" s="17" t="s">
        <v>57</v>
      </c>
      <c r="B111" s="14" t="s">
        <v>19</v>
      </c>
      <c r="C111" s="32"/>
      <c r="D111" s="32"/>
      <c r="E111" s="33"/>
    </row>
    <row r="112" spans="1:5" x14ac:dyDescent="0.25">
      <c r="A112" s="18" t="s">
        <v>20</v>
      </c>
      <c r="B112" s="14" t="s">
        <v>65</v>
      </c>
      <c r="C112" s="32"/>
      <c r="D112" s="32"/>
      <c r="E112" s="33"/>
    </row>
    <row r="113" spans="1:5" x14ac:dyDescent="0.25">
      <c r="A113" s="19" t="s">
        <v>66</v>
      </c>
      <c r="B113" s="14" t="s">
        <v>67</v>
      </c>
      <c r="C113" s="34"/>
      <c r="D113" s="34"/>
      <c r="E113" s="35"/>
    </row>
    <row r="114" spans="1:5" x14ac:dyDescent="0.25">
      <c r="A114" s="19" t="s">
        <v>69</v>
      </c>
      <c r="B114" s="14" t="s">
        <v>70</v>
      </c>
      <c r="C114" s="34"/>
      <c r="D114" s="34"/>
      <c r="E114" s="35"/>
    </row>
    <row r="115" spans="1:5" x14ac:dyDescent="0.25">
      <c r="A115" s="18" t="s">
        <v>31</v>
      </c>
      <c r="B115" s="14" t="s">
        <v>71</v>
      </c>
      <c r="C115" s="32"/>
      <c r="D115" s="32"/>
      <c r="E115" s="33"/>
    </row>
    <row r="116" spans="1:5" x14ac:dyDescent="0.25">
      <c r="A116" s="19" t="s">
        <v>72</v>
      </c>
      <c r="B116" s="14" t="s">
        <v>73</v>
      </c>
      <c r="C116" s="34"/>
      <c r="D116" s="34"/>
      <c r="E116" s="35"/>
    </row>
    <row r="117" spans="1:5" x14ac:dyDescent="0.25">
      <c r="A117" s="19" t="s">
        <v>85</v>
      </c>
      <c r="B117" s="14" t="s">
        <v>86</v>
      </c>
      <c r="C117" s="34"/>
      <c r="D117" s="34"/>
      <c r="E117" s="36"/>
    </row>
    <row r="118" spans="1:5" x14ac:dyDescent="0.25">
      <c r="A118" s="19" t="s">
        <v>74</v>
      </c>
      <c r="B118" s="14" t="s">
        <v>75</v>
      </c>
      <c r="C118" s="34"/>
      <c r="D118" s="34"/>
      <c r="E118" s="34"/>
    </row>
    <row r="119" spans="1:5" x14ac:dyDescent="0.25">
      <c r="A119" s="18" t="s">
        <v>35</v>
      </c>
      <c r="B119" s="14" t="s">
        <v>94</v>
      </c>
      <c r="C119" s="32"/>
      <c r="D119" s="32"/>
      <c r="E119" s="32"/>
    </row>
    <row r="120" spans="1:5" x14ac:dyDescent="0.25">
      <c r="A120" s="19" t="s">
        <v>97</v>
      </c>
      <c r="B120" s="14" t="s">
        <v>98</v>
      </c>
      <c r="C120" s="34"/>
      <c r="D120" s="34"/>
      <c r="E120" s="34"/>
    </row>
    <row r="121" spans="1:5" x14ac:dyDescent="0.25">
      <c r="A121" s="26" t="s">
        <v>22</v>
      </c>
      <c r="B121" s="27" t="s">
        <v>23</v>
      </c>
      <c r="C121" s="20">
        <f>C123+C153+C183+C194+C216+C233</f>
        <v>1398414</v>
      </c>
      <c r="D121" s="20">
        <f t="shared" ref="D121:E121" si="10">D123+D153+D183+D194+D216+D233</f>
        <v>-98047</v>
      </c>
      <c r="E121" s="39">
        <f t="shared" si="10"/>
        <v>1300075</v>
      </c>
    </row>
    <row r="122" spans="1:5" x14ac:dyDescent="0.25">
      <c r="A122" s="16" t="s">
        <v>47</v>
      </c>
      <c r="B122" s="14" t="s">
        <v>48</v>
      </c>
      <c r="C122" s="32"/>
      <c r="D122" s="32"/>
      <c r="E122" s="33"/>
    </row>
    <row r="123" spans="1:5" x14ac:dyDescent="0.25">
      <c r="A123" s="40" t="s">
        <v>20</v>
      </c>
      <c r="B123" s="14" t="s">
        <v>21</v>
      </c>
      <c r="C123" s="32">
        <f>C124+C128+C134+C137+C144</f>
        <v>222443</v>
      </c>
      <c r="D123" s="45">
        <f t="shared" ref="D123:D124" si="11">E123-C123</f>
        <v>-47516</v>
      </c>
      <c r="E123" s="43">
        <f>E124+E128+E134+E137+E144</f>
        <v>174927</v>
      </c>
    </row>
    <row r="124" spans="1:5" x14ac:dyDescent="0.25">
      <c r="A124" s="18" t="s">
        <v>20</v>
      </c>
      <c r="B124" s="14" t="s">
        <v>65</v>
      </c>
      <c r="C124" s="32">
        <f>SUM(C125:C127)</f>
        <v>19908</v>
      </c>
      <c r="D124" s="45">
        <f t="shared" si="11"/>
        <v>17028</v>
      </c>
      <c r="E124" s="32">
        <f>SUM(E125:E127)</f>
        <v>36936</v>
      </c>
    </row>
    <row r="125" spans="1:5" x14ac:dyDescent="0.25">
      <c r="A125" s="19" t="s">
        <v>66</v>
      </c>
      <c r="B125" s="14" t="s">
        <v>67</v>
      </c>
      <c r="C125" s="34"/>
      <c r="D125" s="46"/>
      <c r="E125" s="35"/>
    </row>
    <row r="126" spans="1:5" x14ac:dyDescent="0.25">
      <c r="A126" s="19" t="s">
        <v>68</v>
      </c>
      <c r="B126" s="14" t="s">
        <v>59</v>
      </c>
      <c r="C126" s="34">
        <v>19908</v>
      </c>
      <c r="D126" s="45">
        <f t="shared" ref="D126" si="12">E126-C126</f>
        <v>17028</v>
      </c>
      <c r="E126" s="35">
        <v>36936</v>
      </c>
    </row>
    <row r="127" spans="1:5" x14ac:dyDescent="0.25">
      <c r="A127" s="19" t="s">
        <v>69</v>
      </c>
      <c r="B127" s="14" t="s">
        <v>70</v>
      </c>
      <c r="C127" s="34"/>
      <c r="D127" s="46"/>
      <c r="E127" s="35"/>
    </row>
    <row r="128" spans="1:5" x14ac:dyDescent="0.25">
      <c r="A128" s="18" t="s">
        <v>31</v>
      </c>
      <c r="B128" s="14" t="s">
        <v>71</v>
      </c>
      <c r="C128" s="32">
        <f>SUM(C129:C133)</f>
        <v>196032</v>
      </c>
      <c r="D128" s="45">
        <f t="shared" ref="D128:D134" si="13">E128-C128</f>
        <v>-70187</v>
      </c>
      <c r="E128" s="32">
        <f>SUM(E129:E133)</f>
        <v>125845</v>
      </c>
    </row>
    <row r="129" spans="1:5" x14ac:dyDescent="0.25">
      <c r="A129" s="19" t="s">
        <v>72</v>
      </c>
      <c r="B129" s="14" t="s">
        <v>73</v>
      </c>
      <c r="C129" s="34">
        <v>31854</v>
      </c>
      <c r="D129" s="45">
        <f t="shared" si="13"/>
        <v>-951</v>
      </c>
      <c r="E129" s="35">
        <v>30903</v>
      </c>
    </row>
    <row r="130" spans="1:5" x14ac:dyDescent="0.25">
      <c r="A130" s="19" t="s">
        <v>85</v>
      </c>
      <c r="B130" s="14" t="s">
        <v>86</v>
      </c>
      <c r="C130" s="34">
        <v>11282</v>
      </c>
      <c r="D130" s="45">
        <f t="shared" si="13"/>
        <v>-6032</v>
      </c>
      <c r="E130" s="35">
        <v>5250</v>
      </c>
    </row>
    <row r="131" spans="1:5" x14ac:dyDescent="0.25">
      <c r="A131" s="19" t="s">
        <v>74</v>
      </c>
      <c r="B131" s="14" t="s">
        <v>75</v>
      </c>
      <c r="C131" s="34">
        <v>115734</v>
      </c>
      <c r="D131" s="45">
        <f t="shared" si="13"/>
        <v>-46453</v>
      </c>
      <c r="E131" s="35">
        <v>69281</v>
      </c>
    </row>
    <row r="132" spans="1:5" x14ac:dyDescent="0.25">
      <c r="A132" s="19" t="s">
        <v>87</v>
      </c>
      <c r="B132" s="14" t="s">
        <v>61</v>
      </c>
      <c r="C132" s="34">
        <v>3982</v>
      </c>
      <c r="D132" s="45">
        <f t="shared" si="13"/>
        <v>-2944</v>
      </c>
      <c r="E132" s="35">
        <v>1038</v>
      </c>
    </row>
    <row r="133" spans="1:5" x14ac:dyDescent="0.25">
      <c r="A133" s="19" t="s">
        <v>76</v>
      </c>
      <c r="B133" s="14" t="s">
        <v>62</v>
      </c>
      <c r="C133" s="34">
        <v>33180</v>
      </c>
      <c r="D133" s="45">
        <f t="shared" si="13"/>
        <v>-13807</v>
      </c>
      <c r="E133" s="35">
        <v>19373</v>
      </c>
    </row>
    <row r="134" spans="1:5" x14ac:dyDescent="0.25">
      <c r="A134" s="18" t="s">
        <v>32</v>
      </c>
      <c r="B134" s="14" t="s">
        <v>88</v>
      </c>
      <c r="C134" s="32">
        <f>SUM(C135:C139)</f>
        <v>3185</v>
      </c>
      <c r="D134" s="45">
        <f t="shared" si="13"/>
        <v>915</v>
      </c>
      <c r="E134" s="32">
        <f>SUM(E135:E136)</f>
        <v>4100</v>
      </c>
    </row>
    <row r="135" spans="1:5" x14ac:dyDescent="0.25">
      <c r="A135" s="19" t="s">
        <v>110</v>
      </c>
      <c r="B135" s="14" t="s">
        <v>111</v>
      </c>
      <c r="C135" s="34"/>
      <c r="D135" s="46"/>
      <c r="E135" s="35"/>
    </row>
    <row r="136" spans="1:5" x14ac:dyDescent="0.25">
      <c r="A136" s="19" t="s">
        <v>89</v>
      </c>
      <c r="B136" s="14" t="s">
        <v>90</v>
      </c>
      <c r="C136" s="34">
        <v>3185</v>
      </c>
      <c r="D136" s="45">
        <f t="shared" ref="D136" si="14">E136-C136</f>
        <v>915</v>
      </c>
      <c r="E136" s="35">
        <v>4100</v>
      </c>
    </row>
    <row r="137" spans="1:5" x14ac:dyDescent="0.25">
      <c r="A137" s="19">
        <v>36</v>
      </c>
      <c r="B137" s="14"/>
      <c r="C137" s="34"/>
      <c r="D137" s="46"/>
      <c r="E137" s="34">
        <v>500</v>
      </c>
    </row>
    <row r="138" spans="1:5" x14ac:dyDescent="0.25">
      <c r="A138" s="18" t="s">
        <v>33</v>
      </c>
      <c r="B138" s="14" t="s">
        <v>82</v>
      </c>
      <c r="C138" s="32"/>
      <c r="D138" s="45"/>
      <c r="E138" s="33"/>
    </row>
    <row r="139" spans="1:5" x14ac:dyDescent="0.25">
      <c r="A139" s="19" t="s">
        <v>83</v>
      </c>
      <c r="B139" s="14" t="s">
        <v>84</v>
      </c>
      <c r="C139" s="34"/>
      <c r="D139" s="46"/>
      <c r="E139" s="35"/>
    </row>
    <row r="140" spans="1:5" x14ac:dyDescent="0.25">
      <c r="A140" s="18" t="s">
        <v>36</v>
      </c>
      <c r="B140" s="14" t="s">
        <v>77</v>
      </c>
      <c r="C140" s="32"/>
      <c r="D140" s="45"/>
      <c r="E140" s="33"/>
    </row>
    <row r="141" spans="1:5" x14ac:dyDescent="0.25">
      <c r="A141" s="19" t="s">
        <v>78</v>
      </c>
      <c r="B141" s="14" t="s">
        <v>79</v>
      </c>
      <c r="C141" s="34"/>
      <c r="D141" s="46"/>
      <c r="E141" s="35"/>
    </row>
    <row r="142" spans="1:5" x14ac:dyDescent="0.25">
      <c r="A142" s="18" t="s">
        <v>34</v>
      </c>
      <c r="B142" s="14" t="s">
        <v>91</v>
      </c>
      <c r="C142" s="32"/>
      <c r="D142" s="45"/>
      <c r="E142" s="32"/>
    </row>
    <row r="143" spans="1:5" x14ac:dyDescent="0.25">
      <c r="A143" s="19" t="s">
        <v>92</v>
      </c>
      <c r="B143" s="14" t="s">
        <v>93</v>
      </c>
      <c r="C143" s="34"/>
      <c r="D143" s="46"/>
      <c r="E143" s="34"/>
    </row>
    <row r="144" spans="1:5" x14ac:dyDescent="0.25">
      <c r="A144" s="18" t="s">
        <v>35</v>
      </c>
      <c r="B144" s="14" t="s">
        <v>94</v>
      </c>
      <c r="C144" s="32">
        <f>SUM(C145:C149)</f>
        <v>3318</v>
      </c>
      <c r="D144" s="45">
        <f t="shared" ref="D144:D145" si="15">E144-C144</f>
        <v>4228</v>
      </c>
      <c r="E144" s="32">
        <f>SUM(E145:E149)</f>
        <v>7546</v>
      </c>
    </row>
    <row r="145" spans="1:5" x14ac:dyDescent="0.25">
      <c r="A145" s="19" t="s">
        <v>97</v>
      </c>
      <c r="B145" s="14" t="s">
        <v>98</v>
      </c>
      <c r="C145" s="34">
        <v>3318</v>
      </c>
      <c r="D145" s="45">
        <f t="shared" si="15"/>
        <v>4228</v>
      </c>
      <c r="E145" s="35">
        <v>7546</v>
      </c>
    </row>
    <row r="146" spans="1:5" x14ac:dyDescent="0.25">
      <c r="A146" s="19" t="s">
        <v>116</v>
      </c>
      <c r="B146" s="14" t="s">
        <v>117</v>
      </c>
      <c r="C146" s="34"/>
      <c r="D146" s="34"/>
      <c r="E146" s="35"/>
    </row>
    <row r="147" spans="1:5" x14ac:dyDescent="0.25">
      <c r="A147" s="19" t="s">
        <v>99</v>
      </c>
      <c r="B147" s="14" t="s">
        <v>100</v>
      </c>
      <c r="C147" s="34"/>
      <c r="D147" s="34"/>
      <c r="E147" s="35"/>
    </row>
    <row r="148" spans="1:5" x14ac:dyDescent="0.25">
      <c r="A148" s="19" t="s">
        <v>101</v>
      </c>
      <c r="B148" s="14" t="s">
        <v>102</v>
      </c>
      <c r="C148" s="34"/>
      <c r="D148" s="34"/>
      <c r="E148" s="34"/>
    </row>
    <row r="149" spans="1:5" x14ac:dyDescent="0.25">
      <c r="A149" s="18" t="s">
        <v>37</v>
      </c>
      <c r="B149" s="14" t="s">
        <v>80</v>
      </c>
      <c r="C149" s="32"/>
      <c r="D149" s="32"/>
      <c r="E149" s="33"/>
    </row>
    <row r="150" spans="1:5" x14ac:dyDescent="0.25">
      <c r="A150" s="19" t="s">
        <v>81</v>
      </c>
      <c r="B150" s="14" t="s">
        <v>60</v>
      </c>
      <c r="C150" s="34"/>
      <c r="D150" s="34"/>
      <c r="E150" s="35"/>
    </row>
    <row r="151" spans="1:5" x14ac:dyDescent="0.25">
      <c r="A151" s="18" t="s">
        <v>39</v>
      </c>
      <c r="B151" s="14" t="s">
        <v>118</v>
      </c>
      <c r="C151" s="32"/>
      <c r="D151" s="32"/>
      <c r="E151" s="32"/>
    </row>
    <row r="152" spans="1:5" x14ac:dyDescent="0.25">
      <c r="A152" s="19" t="s">
        <v>119</v>
      </c>
      <c r="B152" s="14" t="s">
        <v>120</v>
      </c>
      <c r="C152" s="34"/>
      <c r="D152" s="34"/>
      <c r="E152" s="34"/>
    </row>
    <row r="153" spans="1:5" x14ac:dyDescent="0.25">
      <c r="A153" s="40" t="s">
        <v>14</v>
      </c>
      <c r="B153" s="41" t="s">
        <v>15</v>
      </c>
      <c r="C153" s="32">
        <f>C154+C158+C164+C166+C168+C173+C176</f>
        <v>554189</v>
      </c>
      <c r="D153" s="45">
        <f t="shared" ref="D153:D154" si="16">E153-C153</f>
        <v>-173319</v>
      </c>
      <c r="E153" s="43">
        <f>E154+E158+E164+E166+E168+E170+E173+E176</f>
        <v>380870</v>
      </c>
    </row>
    <row r="154" spans="1:5" x14ac:dyDescent="0.25">
      <c r="A154" s="18" t="s">
        <v>20</v>
      </c>
      <c r="B154" s="14" t="s">
        <v>65</v>
      </c>
      <c r="C154" s="32">
        <f>SUM(C155:C157)</f>
        <v>6636</v>
      </c>
      <c r="D154" s="45">
        <f t="shared" si="16"/>
        <v>-4042</v>
      </c>
      <c r="E154" s="32">
        <f>SUM(E155:E157)</f>
        <v>2594</v>
      </c>
    </row>
    <row r="155" spans="1:5" x14ac:dyDescent="0.25">
      <c r="A155" s="19" t="s">
        <v>66</v>
      </c>
      <c r="B155" s="14" t="s">
        <v>67</v>
      </c>
      <c r="C155" s="34"/>
      <c r="D155" s="46"/>
      <c r="E155" s="35">
        <v>2098</v>
      </c>
    </row>
    <row r="156" spans="1:5" x14ac:dyDescent="0.25">
      <c r="A156" s="19" t="s">
        <v>68</v>
      </c>
      <c r="B156" s="14" t="s">
        <v>59</v>
      </c>
      <c r="C156" s="34">
        <v>6636</v>
      </c>
      <c r="D156" s="45">
        <f t="shared" ref="D156" si="17">E156-C156</f>
        <v>-6486</v>
      </c>
      <c r="E156" s="35">
        <v>150</v>
      </c>
    </row>
    <row r="157" spans="1:5" x14ac:dyDescent="0.25">
      <c r="A157" s="19" t="s">
        <v>69</v>
      </c>
      <c r="B157" s="14" t="s">
        <v>70</v>
      </c>
      <c r="C157" s="34"/>
      <c r="D157" s="46"/>
      <c r="E157" s="35">
        <v>346</v>
      </c>
    </row>
    <row r="158" spans="1:5" x14ac:dyDescent="0.25">
      <c r="A158" s="18" t="s">
        <v>31</v>
      </c>
      <c r="B158" s="14" t="s">
        <v>71</v>
      </c>
      <c r="C158" s="32">
        <f>SUM(C159:C163)</f>
        <v>472229</v>
      </c>
      <c r="D158" s="45">
        <f t="shared" ref="D158:D165" si="18">E158-C158</f>
        <v>-187576</v>
      </c>
      <c r="E158" s="32">
        <f>SUM(E159:E163)</f>
        <v>284653</v>
      </c>
    </row>
    <row r="159" spans="1:5" x14ac:dyDescent="0.25">
      <c r="A159" s="19" t="s">
        <v>72</v>
      </c>
      <c r="B159" s="14" t="s">
        <v>73</v>
      </c>
      <c r="C159" s="34">
        <v>47781</v>
      </c>
      <c r="D159" s="45">
        <f t="shared" si="18"/>
        <v>9365</v>
      </c>
      <c r="E159" s="35">
        <v>57146</v>
      </c>
    </row>
    <row r="160" spans="1:5" x14ac:dyDescent="0.25">
      <c r="A160" s="19" t="s">
        <v>85</v>
      </c>
      <c r="B160" s="14" t="s">
        <v>86</v>
      </c>
      <c r="C160" s="34">
        <v>153427</v>
      </c>
      <c r="D160" s="45">
        <f t="shared" si="18"/>
        <v>-93022</v>
      </c>
      <c r="E160" s="35">
        <v>60405</v>
      </c>
    </row>
    <row r="161" spans="1:5" x14ac:dyDescent="0.25">
      <c r="A161" s="19" t="s">
        <v>74</v>
      </c>
      <c r="B161" s="14" t="s">
        <v>75</v>
      </c>
      <c r="C161" s="34">
        <v>197891</v>
      </c>
      <c r="D161" s="45">
        <f t="shared" si="18"/>
        <v>-79902</v>
      </c>
      <c r="E161" s="35">
        <v>117989</v>
      </c>
    </row>
    <row r="162" spans="1:5" x14ac:dyDescent="0.25">
      <c r="A162" s="19" t="s">
        <v>87</v>
      </c>
      <c r="B162" s="14" t="s">
        <v>61</v>
      </c>
      <c r="C162" s="34">
        <v>19908</v>
      </c>
      <c r="D162" s="45">
        <f t="shared" si="18"/>
        <v>-2310</v>
      </c>
      <c r="E162" s="35">
        <v>17598</v>
      </c>
    </row>
    <row r="163" spans="1:5" x14ac:dyDescent="0.25">
      <c r="A163" s="19" t="s">
        <v>76</v>
      </c>
      <c r="B163" s="14" t="s">
        <v>62</v>
      </c>
      <c r="C163" s="34">
        <v>53222</v>
      </c>
      <c r="D163" s="45">
        <f t="shared" si="18"/>
        <v>-21707</v>
      </c>
      <c r="E163" s="35">
        <v>31515</v>
      </c>
    </row>
    <row r="164" spans="1:5" x14ac:dyDescent="0.25">
      <c r="A164" s="18" t="s">
        <v>32</v>
      </c>
      <c r="B164" s="14" t="s">
        <v>88</v>
      </c>
      <c r="C164" s="32">
        <f>SUM(C165)</f>
        <v>4645</v>
      </c>
      <c r="D164" s="45">
        <f t="shared" si="18"/>
        <v>-2701</v>
      </c>
      <c r="E164" s="32">
        <f>SUM(E165)</f>
        <v>1944</v>
      </c>
    </row>
    <row r="165" spans="1:5" x14ac:dyDescent="0.25">
      <c r="A165" s="19" t="s">
        <v>89</v>
      </c>
      <c r="B165" s="14" t="s">
        <v>90</v>
      </c>
      <c r="C165" s="34">
        <v>4645</v>
      </c>
      <c r="D165" s="45">
        <f t="shared" si="18"/>
        <v>-2701</v>
      </c>
      <c r="E165" s="35">
        <v>1944</v>
      </c>
    </row>
    <row r="166" spans="1:5" x14ac:dyDescent="0.25">
      <c r="A166" s="18" t="s">
        <v>38</v>
      </c>
      <c r="B166" s="14" t="s">
        <v>103</v>
      </c>
      <c r="C166" s="32"/>
      <c r="D166" s="45"/>
      <c r="E166" s="33"/>
    </row>
    <row r="167" spans="1:5" x14ac:dyDescent="0.25">
      <c r="A167" s="19" t="s">
        <v>106</v>
      </c>
      <c r="B167" s="14" t="s">
        <v>107</v>
      </c>
      <c r="C167" s="34"/>
      <c r="D167" s="46"/>
      <c r="E167" s="35"/>
    </row>
    <row r="168" spans="1:5" x14ac:dyDescent="0.25">
      <c r="A168" s="18" t="s">
        <v>33</v>
      </c>
      <c r="B168" s="14" t="s">
        <v>82</v>
      </c>
      <c r="C168" s="32">
        <f>SUM(C169)</f>
        <v>1327</v>
      </c>
      <c r="D168" s="45">
        <f t="shared" ref="D168:D169" si="19">E168-C168</f>
        <v>-1327</v>
      </c>
      <c r="E168" s="33"/>
    </row>
    <row r="169" spans="1:5" x14ac:dyDescent="0.25">
      <c r="A169" s="19" t="s">
        <v>83</v>
      </c>
      <c r="B169" s="14" t="s">
        <v>84</v>
      </c>
      <c r="C169" s="34">
        <v>1327</v>
      </c>
      <c r="D169" s="45">
        <f t="shared" si="19"/>
        <v>-1327</v>
      </c>
      <c r="E169" s="35"/>
    </row>
    <row r="170" spans="1:5" x14ac:dyDescent="0.25">
      <c r="A170" s="18" t="s">
        <v>36</v>
      </c>
      <c r="B170" s="14" t="s">
        <v>77</v>
      </c>
      <c r="C170" s="32"/>
      <c r="D170" s="45"/>
      <c r="E170" s="33"/>
    </row>
    <row r="171" spans="1:5" x14ac:dyDescent="0.25">
      <c r="A171" s="19" t="s">
        <v>78</v>
      </c>
      <c r="B171" s="14" t="s">
        <v>79</v>
      </c>
      <c r="C171" s="34"/>
      <c r="D171" s="46"/>
      <c r="E171" s="35"/>
    </row>
    <row r="172" spans="1:5" x14ac:dyDescent="0.25">
      <c r="A172" s="19" t="s">
        <v>112</v>
      </c>
      <c r="B172" s="14" t="s">
        <v>113</v>
      </c>
      <c r="C172" s="34"/>
      <c r="D172" s="46"/>
      <c r="E172" s="34"/>
    </row>
    <row r="173" spans="1:5" x14ac:dyDescent="0.25">
      <c r="A173" s="18" t="s">
        <v>34</v>
      </c>
      <c r="B173" s="14" t="s">
        <v>91</v>
      </c>
      <c r="C173" s="32"/>
      <c r="D173" s="45"/>
      <c r="E173" s="32">
        <f>SUM(E174:E175)</f>
        <v>1143</v>
      </c>
    </row>
    <row r="174" spans="1:5" x14ac:dyDescent="0.25">
      <c r="A174" s="19" t="s">
        <v>114</v>
      </c>
      <c r="B174" s="14" t="s">
        <v>115</v>
      </c>
      <c r="C174" s="34"/>
      <c r="D174" s="46"/>
      <c r="E174" s="34"/>
    </row>
    <row r="175" spans="1:5" x14ac:dyDescent="0.25">
      <c r="A175" s="19" t="s">
        <v>92</v>
      </c>
      <c r="B175" s="14" t="s">
        <v>93</v>
      </c>
      <c r="C175" s="34"/>
      <c r="D175" s="46"/>
      <c r="E175" s="35">
        <v>1143</v>
      </c>
    </row>
    <row r="176" spans="1:5" x14ac:dyDescent="0.25">
      <c r="A176" s="18" t="s">
        <v>35</v>
      </c>
      <c r="B176" s="14" t="s">
        <v>94</v>
      </c>
      <c r="C176" s="32">
        <f>SUM(C177:C181)</f>
        <v>69352</v>
      </c>
      <c r="D176" s="45">
        <f t="shared" ref="D176" si="20">E176-C176</f>
        <v>21184</v>
      </c>
      <c r="E176" s="32">
        <f>SUM(E177:E181)</f>
        <v>90536</v>
      </c>
    </row>
    <row r="177" spans="1:5" x14ac:dyDescent="0.25">
      <c r="A177" s="19" t="s">
        <v>95</v>
      </c>
      <c r="B177" s="14" t="s">
        <v>96</v>
      </c>
      <c r="C177" s="34"/>
      <c r="D177" s="46"/>
      <c r="E177" s="34"/>
    </row>
    <row r="178" spans="1:5" x14ac:dyDescent="0.25">
      <c r="A178" s="19" t="s">
        <v>97</v>
      </c>
      <c r="B178" s="14" t="s">
        <v>98</v>
      </c>
      <c r="C178" s="34">
        <v>68352</v>
      </c>
      <c r="D178" s="45">
        <f t="shared" ref="D178:D179" si="21">E178-C178</f>
        <v>20550</v>
      </c>
      <c r="E178" s="35">
        <v>88902</v>
      </c>
    </row>
    <row r="179" spans="1:5" x14ac:dyDescent="0.25">
      <c r="A179" s="19" t="s">
        <v>99</v>
      </c>
      <c r="B179" s="14" t="s">
        <v>100</v>
      </c>
      <c r="C179" s="34">
        <v>1000</v>
      </c>
      <c r="D179" s="45">
        <f t="shared" si="21"/>
        <v>634</v>
      </c>
      <c r="E179" s="35">
        <v>1634</v>
      </c>
    </row>
    <row r="180" spans="1:5" x14ac:dyDescent="0.25">
      <c r="A180" s="19" t="s">
        <v>101</v>
      </c>
      <c r="B180" s="14" t="s">
        <v>102</v>
      </c>
      <c r="C180" s="34"/>
      <c r="D180" s="46"/>
      <c r="E180" s="34"/>
    </row>
    <row r="181" spans="1:5" x14ac:dyDescent="0.25">
      <c r="A181" s="18" t="s">
        <v>37</v>
      </c>
      <c r="B181" s="14" t="s">
        <v>80</v>
      </c>
      <c r="C181" s="32"/>
      <c r="D181" s="45"/>
      <c r="E181" s="33"/>
    </row>
    <row r="182" spans="1:5" x14ac:dyDescent="0.25">
      <c r="A182" s="19" t="s">
        <v>81</v>
      </c>
      <c r="B182" s="14" t="s">
        <v>60</v>
      </c>
      <c r="C182" s="34"/>
      <c r="D182" s="46"/>
      <c r="E182" s="35"/>
    </row>
    <row r="183" spans="1:5" x14ac:dyDescent="0.25">
      <c r="A183" s="40" t="s">
        <v>16</v>
      </c>
      <c r="B183" s="14" t="s">
        <v>17</v>
      </c>
      <c r="C183" s="32"/>
      <c r="D183" s="45">
        <f t="shared" ref="D183" si="22">E183-C183</f>
        <v>0</v>
      </c>
      <c r="E183" s="42">
        <f>E186+E192</f>
        <v>0</v>
      </c>
    </row>
    <row r="184" spans="1:5" x14ac:dyDescent="0.25">
      <c r="A184" s="18" t="s">
        <v>20</v>
      </c>
      <c r="B184" s="14" t="s">
        <v>65</v>
      </c>
      <c r="C184" s="32"/>
      <c r="D184" s="45"/>
      <c r="E184" s="33"/>
    </row>
    <row r="185" spans="1:5" x14ac:dyDescent="0.25">
      <c r="A185" s="19" t="s">
        <v>66</v>
      </c>
      <c r="B185" s="14" t="s">
        <v>67</v>
      </c>
      <c r="C185" s="34"/>
      <c r="D185" s="46"/>
      <c r="E185" s="35"/>
    </row>
    <row r="186" spans="1:5" x14ac:dyDescent="0.25">
      <c r="A186" s="18" t="s">
        <v>31</v>
      </c>
      <c r="B186" s="14" t="s">
        <v>71</v>
      </c>
      <c r="C186" s="37"/>
      <c r="D186" s="45">
        <f t="shared" ref="D186:D189" si="23">E186-C186</f>
        <v>0</v>
      </c>
      <c r="E186" s="33"/>
    </row>
    <row r="187" spans="1:5" x14ac:dyDescent="0.25">
      <c r="A187" s="19" t="s">
        <v>72</v>
      </c>
      <c r="B187" s="14" t="s">
        <v>73</v>
      </c>
      <c r="C187" s="34"/>
      <c r="D187" s="45">
        <f t="shared" si="23"/>
        <v>0</v>
      </c>
      <c r="E187" s="35"/>
    </row>
    <row r="188" spans="1:5" x14ac:dyDescent="0.25">
      <c r="A188" s="19" t="s">
        <v>85</v>
      </c>
      <c r="B188" s="14" t="s">
        <v>86</v>
      </c>
      <c r="C188" s="34"/>
      <c r="D188" s="45">
        <f t="shared" si="23"/>
        <v>0</v>
      </c>
      <c r="E188" s="35"/>
    </row>
    <row r="189" spans="1:5" x14ac:dyDescent="0.25">
      <c r="A189" s="19" t="s">
        <v>74</v>
      </c>
      <c r="B189" s="14" t="s">
        <v>75</v>
      </c>
      <c r="C189" s="34"/>
      <c r="D189" s="45">
        <f t="shared" si="23"/>
        <v>0</v>
      </c>
      <c r="E189" s="35"/>
    </row>
    <row r="190" spans="1:5" x14ac:dyDescent="0.25">
      <c r="A190" s="18" t="s">
        <v>32</v>
      </c>
      <c r="B190" s="14" t="s">
        <v>88</v>
      </c>
      <c r="C190" s="32"/>
      <c r="D190" s="45"/>
      <c r="E190" s="33"/>
    </row>
    <row r="191" spans="1:5" x14ac:dyDescent="0.25">
      <c r="A191" s="19" t="s">
        <v>89</v>
      </c>
      <c r="B191" s="14" t="s">
        <v>90</v>
      </c>
      <c r="C191" s="34"/>
      <c r="D191" s="46"/>
      <c r="E191" s="35"/>
    </row>
    <row r="192" spans="1:5" x14ac:dyDescent="0.25">
      <c r="A192" s="18" t="s">
        <v>35</v>
      </c>
      <c r="B192" s="14" t="s">
        <v>94</v>
      </c>
      <c r="C192" s="34"/>
      <c r="D192" s="45">
        <f t="shared" ref="D192:D206" si="24">E192-C192</f>
        <v>0</v>
      </c>
      <c r="E192" s="35"/>
    </row>
    <row r="193" spans="1:5" x14ac:dyDescent="0.25">
      <c r="A193" s="19" t="s">
        <v>97</v>
      </c>
      <c r="B193" s="14" t="s">
        <v>98</v>
      </c>
      <c r="C193" s="34"/>
      <c r="D193" s="45">
        <f t="shared" si="24"/>
        <v>0</v>
      </c>
      <c r="E193" s="35"/>
    </row>
    <row r="194" spans="1:5" x14ac:dyDescent="0.25">
      <c r="A194" s="40" t="s">
        <v>50</v>
      </c>
      <c r="B194" s="41" t="s">
        <v>18</v>
      </c>
      <c r="C194" s="32">
        <f>C195+C199+C205+C209+C211</f>
        <v>617509</v>
      </c>
      <c r="D194" s="45">
        <f t="shared" si="24"/>
        <v>124294</v>
      </c>
      <c r="E194" s="32">
        <f>E195+E199+E205+E209+E211</f>
        <v>741803</v>
      </c>
    </row>
    <row r="195" spans="1:5" x14ac:dyDescent="0.25">
      <c r="A195" s="18" t="s">
        <v>20</v>
      </c>
      <c r="B195" s="14" t="s">
        <v>65</v>
      </c>
      <c r="C195" s="32">
        <f>SUM(C196:C198)</f>
        <v>72898</v>
      </c>
      <c r="D195" s="45">
        <f t="shared" si="24"/>
        <v>83980</v>
      </c>
      <c r="E195" s="43">
        <f>SUM(E196:E198)</f>
        <v>156878</v>
      </c>
    </row>
    <row r="196" spans="1:5" x14ac:dyDescent="0.25">
      <c r="A196" s="19" t="s">
        <v>66</v>
      </c>
      <c r="B196" s="14" t="s">
        <v>67</v>
      </c>
      <c r="C196" s="34">
        <v>59725</v>
      </c>
      <c r="D196" s="45">
        <f t="shared" si="24"/>
        <v>72234</v>
      </c>
      <c r="E196" s="35">
        <v>131959</v>
      </c>
    </row>
    <row r="197" spans="1:5" x14ac:dyDescent="0.25">
      <c r="A197" s="19" t="s">
        <v>68</v>
      </c>
      <c r="B197" s="14" t="s">
        <v>59</v>
      </c>
      <c r="C197" s="34">
        <v>3318</v>
      </c>
      <c r="D197" s="45">
        <f t="shared" si="24"/>
        <v>2115</v>
      </c>
      <c r="E197" s="44">
        <v>5433</v>
      </c>
    </row>
    <row r="198" spans="1:5" x14ac:dyDescent="0.25">
      <c r="A198" s="19" t="s">
        <v>69</v>
      </c>
      <c r="B198" s="14" t="s">
        <v>70</v>
      </c>
      <c r="C198" s="34">
        <v>9855</v>
      </c>
      <c r="D198" s="45">
        <f t="shared" si="24"/>
        <v>9631</v>
      </c>
      <c r="E198" s="44">
        <v>19486</v>
      </c>
    </row>
    <row r="199" spans="1:5" x14ac:dyDescent="0.25">
      <c r="A199" s="18" t="s">
        <v>31</v>
      </c>
      <c r="B199" s="14" t="s">
        <v>71</v>
      </c>
      <c r="C199" s="32">
        <f>SUM(C200:C204)</f>
        <v>178959</v>
      </c>
      <c r="D199" s="45">
        <f t="shared" si="24"/>
        <v>105084</v>
      </c>
      <c r="E199" s="32">
        <f>SUM(E200:E204)</f>
        <v>284043</v>
      </c>
    </row>
    <row r="200" spans="1:5" x14ac:dyDescent="0.25">
      <c r="A200" s="19" t="s">
        <v>72</v>
      </c>
      <c r="B200" s="14" t="s">
        <v>73</v>
      </c>
      <c r="C200" s="34">
        <v>26810</v>
      </c>
      <c r="D200" s="45">
        <f t="shared" si="24"/>
        <v>23343</v>
      </c>
      <c r="E200" s="35">
        <v>50153</v>
      </c>
    </row>
    <row r="201" spans="1:5" x14ac:dyDescent="0.25">
      <c r="A201" s="19" t="s">
        <v>85</v>
      </c>
      <c r="B201" s="14" t="s">
        <v>86</v>
      </c>
      <c r="C201" s="34">
        <v>12126</v>
      </c>
      <c r="D201" s="45">
        <f t="shared" si="24"/>
        <v>33370</v>
      </c>
      <c r="E201" s="35">
        <v>45496</v>
      </c>
    </row>
    <row r="202" spans="1:5" x14ac:dyDescent="0.25">
      <c r="A202" s="19" t="s">
        <v>74</v>
      </c>
      <c r="B202" s="14" t="s">
        <v>75</v>
      </c>
      <c r="C202" s="34"/>
      <c r="D202" s="45">
        <f t="shared" si="24"/>
        <v>50706</v>
      </c>
      <c r="E202" s="35">
        <v>50706</v>
      </c>
    </row>
    <row r="203" spans="1:5" x14ac:dyDescent="0.25">
      <c r="A203" s="19" t="s">
        <v>87</v>
      </c>
      <c r="B203" s="14" t="s">
        <v>61</v>
      </c>
      <c r="C203" s="34">
        <v>664</v>
      </c>
      <c r="D203" s="45">
        <f t="shared" si="24"/>
        <v>791</v>
      </c>
      <c r="E203" s="35">
        <v>1455</v>
      </c>
    </row>
    <row r="204" spans="1:5" x14ac:dyDescent="0.25">
      <c r="A204" s="19" t="s">
        <v>76</v>
      </c>
      <c r="B204" s="14" t="s">
        <v>62</v>
      </c>
      <c r="C204" s="34">
        <v>139359</v>
      </c>
      <c r="D204" s="45">
        <f t="shared" si="24"/>
        <v>-3126</v>
      </c>
      <c r="E204" s="35">
        <v>136233</v>
      </c>
    </row>
    <row r="205" spans="1:5" x14ac:dyDescent="0.25">
      <c r="A205" s="18" t="s">
        <v>32</v>
      </c>
      <c r="B205" s="14" t="s">
        <v>88</v>
      </c>
      <c r="C205" s="32"/>
      <c r="D205" s="45">
        <f t="shared" si="24"/>
        <v>552</v>
      </c>
      <c r="E205" s="35">
        <v>552</v>
      </c>
    </row>
    <row r="206" spans="1:5" x14ac:dyDescent="0.25">
      <c r="A206" s="19" t="s">
        <v>89</v>
      </c>
      <c r="B206" s="14" t="s">
        <v>90</v>
      </c>
      <c r="C206" s="34"/>
      <c r="D206" s="45">
        <f t="shared" si="24"/>
        <v>552</v>
      </c>
      <c r="E206" s="35">
        <v>552</v>
      </c>
    </row>
    <row r="207" spans="1:5" x14ac:dyDescent="0.25">
      <c r="A207" s="18" t="s">
        <v>38</v>
      </c>
      <c r="B207" s="14" t="s">
        <v>103</v>
      </c>
      <c r="C207" s="32"/>
      <c r="D207" s="45"/>
      <c r="E207" s="33"/>
    </row>
    <row r="208" spans="1:5" x14ac:dyDescent="0.25">
      <c r="A208" s="19" t="s">
        <v>106</v>
      </c>
      <c r="B208" s="14" t="s">
        <v>107</v>
      </c>
      <c r="C208" s="34"/>
      <c r="D208" s="46"/>
      <c r="E208" s="35"/>
    </row>
    <row r="209" spans="1:5" x14ac:dyDescent="0.25">
      <c r="A209" s="18" t="s">
        <v>33</v>
      </c>
      <c r="B209" s="14" t="s">
        <v>82</v>
      </c>
      <c r="C209" s="34">
        <v>358352</v>
      </c>
      <c r="D209" s="45">
        <f t="shared" ref="D209:D212" si="25">E209-C209</f>
        <v>-98352</v>
      </c>
      <c r="E209" s="33">
        <v>260000</v>
      </c>
    </row>
    <row r="210" spans="1:5" x14ac:dyDescent="0.25">
      <c r="A210" s="19" t="s">
        <v>83</v>
      </c>
      <c r="B210" s="14" t="s">
        <v>84</v>
      </c>
      <c r="C210" s="34">
        <v>358352</v>
      </c>
      <c r="D210" s="45">
        <f t="shared" si="25"/>
        <v>-98352</v>
      </c>
      <c r="E210" s="35">
        <v>260000</v>
      </c>
    </row>
    <row r="211" spans="1:5" x14ac:dyDescent="0.25">
      <c r="A211" s="18" t="s">
        <v>35</v>
      </c>
      <c r="B211" s="14" t="s">
        <v>94</v>
      </c>
      <c r="C211" s="34">
        <v>7300</v>
      </c>
      <c r="D211" s="45">
        <f t="shared" si="25"/>
        <v>33030</v>
      </c>
      <c r="E211" s="33">
        <v>40330</v>
      </c>
    </row>
    <row r="212" spans="1:5" x14ac:dyDescent="0.25">
      <c r="A212" s="19" t="s">
        <v>97</v>
      </c>
      <c r="B212" s="14" t="s">
        <v>98</v>
      </c>
      <c r="C212" s="34">
        <v>7300</v>
      </c>
      <c r="D212" s="45">
        <f t="shared" si="25"/>
        <v>33030</v>
      </c>
      <c r="E212" s="35">
        <v>40330</v>
      </c>
    </row>
    <row r="213" spans="1:5" x14ac:dyDescent="0.25">
      <c r="A213" s="19" t="s">
        <v>99</v>
      </c>
      <c r="B213" s="14" t="s">
        <v>100</v>
      </c>
      <c r="C213" s="34"/>
      <c r="D213" s="46"/>
      <c r="E213" s="35"/>
    </row>
    <row r="214" spans="1:5" x14ac:dyDescent="0.25">
      <c r="A214" s="18" t="s">
        <v>37</v>
      </c>
      <c r="B214" s="14" t="s">
        <v>80</v>
      </c>
      <c r="C214" s="32"/>
      <c r="D214" s="45"/>
      <c r="E214" s="33"/>
    </row>
    <row r="215" spans="1:5" x14ac:dyDescent="0.25">
      <c r="A215" s="19" t="s">
        <v>81</v>
      </c>
      <c r="B215" s="14" t="s">
        <v>60</v>
      </c>
      <c r="C215" s="34"/>
      <c r="D215" s="46"/>
      <c r="E215" s="35"/>
    </row>
    <row r="216" spans="1:5" x14ac:dyDescent="0.25">
      <c r="A216" s="40" t="s">
        <v>57</v>
      </c>
      <c r="B216" s="14" t="s">
        <v>19</v>
      </c>
      <c r="C216" s="42">
        <f>C224+C232</f>
        <v>3981</v>
      </c>
      <c r="D216" s="45">
        <f t="shared" ref="D216" si="26">E216-C216</f>
        <v>-1506</v>
      </c>
      <c r="E216" s="50">
        <f>E221+E230</f>
        <v>2475</v>
      </c>
    </row>
    <row r="217" spans="1:5" x14ac:dyDescent="0.25">
      <c r="A217" s="18" t="s">
        <v>20</v>
      </c>
      <c r="B217" s="14" t="s">
        <v>65</v>
      </c>
      <c r="C217" s="32"/>
      <c r="D217" s="45"/>
      <c r="E217" s="33"/>
    </row>
    <row r="218" spans="1:5" x14ac:dyDescent="0.25">
      <c r="A218" s="19" t="s">
        <v>66</v>
      </c>
      <c r="B218" s="14" t="s">
        <v>67</v>
      </c>
      <c r="C218" s="34"/>
      <c r="D218" s="46"/>
      <c r="E218" s="35"/>
    </row>
    <row r="219" spans="1:5" x14ac:dyDescent="0.25">
      <c r="A219" s="19" t="s">
        <v>68</v>
      </c>
      <c r="B219" s="14" t="s">
        <v>59</v>
      </c>
      <c r="C219" s="38"/>
      <c r="D219" s="48"/>
      <c r="E219" s="35"/>
    </row>
    <row r="220" spans="1:5" x14ac:dyDescent="0.25">
      <c r="A220" s="19" t="s">
        <v>69</v>
      </c>
      <c r="B220" s="14" t="s">
        <v>70</v>
      </c>
      <c r="C220" s="34"/>
      <c r="D220" s="46"/>
      <c r="E220" s="35"/>
    </row>
    <row r="221" spans="1:5" x14ac:dyDescent="0.25">
      <c r="A221" s="18" t="s">
        <v>31</v>
      </c>
      <c r="B221" s="14" t="s">
        <v>71</v>
      </c>
      <c r="C221" s="32"/>
      <c r="D221" s="45">
        <f t="shared" ref="D221" si="27">E221-C221</f>
        <v>300</v>
      </c>
      <c r="E221" s="35">
        <v>300</v>
      </c>
    </row>
    <row r="222" spans="1:5" x14ac:dyDescent="0.25">
      <c r="A222" s="19" t="s">
        <v>72</v>
      </c>
      <c r="B222" s="14" t="s">
        <v>73</v>
      </c>
      <c r="C222" s="34"/>
      <c r="D222" s="46"/>
      <c r="E222" s="35"/>
    </row>
    <row r="223" spans="1:5" x14ac:dyDescent="0.25">
      <c r="A223" s="19" t="s">
        <v>85</v>
      </c>
      <c r="B223" s="14" t="s">
        <v>86</v>
      </c>
      <c r="C223" s="34"/>
      <c r="D223" s="46"/>
      <c r="E223" s="35"/>
    </row>
    <row r="224" spans="1:5" x14ac:dyDescent="0.25">
      <c r="A224" s="19" t="s">
        <v>74</v>
      </c>
      <c r="B224" s="14" t="s">
        <v>75</v>
      </c>
      <c r="C224" s="34">
        <v>1327</v>
      </c>
      <c r="D224" s="45">
        <f t="shared" ref="D224" si="28">E224-C224</f>
        <v>-1027</v>
      </c>
      <c r="E224" s="35">
        <v>300</v>
      </c>
    </row>
    <row r="225" spans="1:5" x14ac:dyDescent="0.25">
      <c r="A225" s="19" t="s">
        <v>76</v>
      </c>
      <c r="B225" s="14" t="s">
        <v>62</v>
      </c>
      <c r="C225" s="34"/>
      <c r="D225" s="46"/>
      <c r="E225" s="35"/>
    </row>
    <row r="226" spans="1:5" x14ac:dyDescent="0.25">
      <c r="A226" s="18" t="s">
        <v>32</v>
      </c>
      <c r="B226" s="14" t="s">
        <v>88</v>
      </c>
      <c r="C226" s="37"/>
      <c r="D226" s="49"/>
      <c r="E226" s="33"/>
    </row>
    <row r="227" spans="1:5" x14ac:dyDescent="0.25">
      <c r="A227" s="19" t="s">
        <v>89</v>
      </c>
      <c r="B227" s="14" t="s">
        <v>90</v>
      </c>
      <c r="C227" s="38"/>
      <c r="D227" s="48"/>
      <c r="E227" s="35"/>
    </row>
    <row r="228" spans="1:5" x14ac:dyDescent="0.25">
      <c r="A228" s="18" t="s">
        <v>33</v>
      </c>
      <c r="B228" s="14" t="s">
        <v>82</v>
      </c>
      <c r="C228" s="32"/>
      <c r="D228" s="45"/>
      <c r="E228" s="33"/>
    </row>
    <row r="229" spans="1:5" x14ac:dyDescent="0.25">
      <c r="A229" s="19" t="s">
        <v>83</v>
      </c>
      <c r="B229" s="14" t="s">
        <v>84</v>
      </c>
      <c r="C229" s="34"/>
      <c r="D229" s="46"/>
      <c r="E229" s="35"/>
    </row>
    <row r="230" spans="1:5" x14ac:dyDescent="0.25">
      <c r="A230" s="18" t="s">
        <v>35</v>
      </c>
      <c r="B230" s="14" t="s">
        <v>94</v>
      </c>
      <c r="C230" s="32"/>
      <c r="D230" s="45">
        <f t="shared" ref="D230:D232" si="29">E230-C230</f>
        <v>2175</v>
      </c>
      <c r="E230" s="34">
        <v>2175</v>
      </c>
    </row>
    <row r="231" spans="1:5" x14ac:dyDescent="0.25">
      <c r="A231" s="19" t="s">
        <v>97</v>
      </c>
      <c r="B231" s="14" t="s">
        <v>98</v>
      </c>
      <c r="C231" s="34"/>
      <c r="D231" s="45">
        <f t="shared" si="29"/>
        <v>0</v>
      </c>
      <c r="E231" s="35"/>
    </row>
    <row r="232" spans="1:5" x14ac:dyDescent="0.25">
      <c r="A232" s="19" t="s">
        <v>99</v>
      </c>
      <c r="B232" s="14" t="s">
        <v>100</v>
      </c>
      <c r="C232" s="34">
        <v>2654</v>
      </c>
      <c r="D232" s="45">
        <f t="shared" si="29"/>
        <v>-479</v>
      </c>
      <c r="E232" s="34">
        <v>2175</v>
      </c>
    </row>
    <row r="233" spans="1:5" x14ac:dyDescent="0.25">
      <c r="A233" s="40" t="s">
        <v>58</v>
      </c>
      <c r="B233" s="41" t="s">
        <v>121</v>
      </c>
      <c r="C233" s="32">
        <v>292</v>
      </c>
      <c r="D233" s="45"/>
      <c r="E233" s="33"/>
    </row>
    <row r="234" spans="1:5" x14ac:dyDescent="0.25">
      <c r="A234" s="18" t="s">
        <v>31</v>
      </c>
      <c r="B234" s="14" t="s">
        <v>71</v>
      </c>
      <c r="C234" s="32"/>
      <c r="D234" s="45"/>
      <c r="E234" s="33"/>
    </row>
    <row r="235" spans="1:5" x14ac:dyDescent="0.25">
      <c r="A235" s="19" t="s">
        <v>74</v>
      </c>
      <c r="B235" s="14" t="s">
        <v>75</v>
      </c>
      <c r="C235" s="34"/>
      <c r="D235" s="34"/>
      <c r="E235" s="35"/>
    </row>
    <row r="236" spans="1:5" x14ac:dyDescent="0.25">
      <c r="A236" s="18" t="s">
        <v>35</v>
      </c>
      <c r="B236" s="14" t="s">
        <v>94</v>
      </c>
      <c r="C236" s="32"/>
      <c r="D236" s="32"/>
      <c r="E236" s="32"/>
    </row>
    <row r="237" spans="1:5" x14ac:dyDescent="0.25">
      <c r="A237" s="19" t="s">
        <v>97</v>
      </c>
      <c r="B237" s="14" t="s">
        <v>98</v>
      </c>
      <c r="C237" s="34">
        <v>292</v>
      </c>
      <c r="D237" s="34"/>
      <c r="E237" s="34"/>
    </row>
    <row r="238" spans="1:5" x14ac:dyDescent="0.25">
      <c r="A238" s="19" t="s">
        <v>99</v>
      </c>
      <c r="B238" s="14" t="s">
        <v>100</v>
      </c>
      <c r="C238" s="34"/>
      <c r="D238" s="34"/>
      <c r="E238" s="34"/>
    </row>
    <row r="239" spans="1:5" x14ac:dyDescent="0.25">
      <c r="A239" s="18" t="s">
        <v>37</v>
      </c>
      <c r="B239" s="14" t="s">
        <v>80</v>
      </c>
      <c r="C239" s="32"/>
      <c r="D239" s="32"/>
      <c r="E239" s="33"/>
    </row>
    <row r="240" spans="1:5" x14ac:dyDescent="0.25">
      <c r="A240" s="19" t="s">
        <v>81</v>
      </c>
      <c r="B240" s="14" t="s">
        <v>60</v>
      </c>
      <c r="C240" s="34"/>
      <c r="D240" s="34"/>
      <c r="E240" s="35"/>
    </row>
    <row r="241" spans="1:5" x14ac:dyDescent="0.25">
      <c r="A241" s="26" t="s">
        <v>24</v>
      </c>
      <c r="B241" s="27" t="s">
        <v>25</v>
      </c>
      <c r="C241" s="20">
        <f>C243</f>
        <v>0</v>
      </c>
      <c r="D241" s="20">
        <f t="shared" ref="D241:E241" si="30">D243</f>
        <v>0</v>
      </c>
      <c r="E241" s="20">
        <f t="shared" si="30"/>
        <v>0</v>
      </c>
    </row>
    <row r="242" spans="1:5" x14ac:dyDescent="0.25">
      <c r="A242" s="16" t="s">
        <v>47</v>
      </c>
      <c r="B242" s="14" t="s">
        <v>48</v>
      </c>
      <c r="C242" s="32"/>
      <c r="D242" s="32"/>
      <c r="E242" s="33"/>
    </row>
    <row r="243" spans="1:5" x14ac:dyDescent="0.25">
      <c r="A243" s="17" t="s">
        <v>46</v>
      </c>
      <c r="B243" s="14" t="s">
        <v>0</v>
      </c>
      <c r="C243" s="32"/>
      <c r="D243" s="32"/>
      <c r="E243" s="33"/>
    </row>
    <row r="244" spans="1:5" x14ac:dyDescent="0.25">
      <c r="A244" s="18" t="s">
        <v>31</v>
      </c>
      <c r="B244" s="14" t="s">
        <v>71</v>
      </c>
      <c r="C244" s="32"/>
      <c r="D244" s="32"/>
      <c r="E244" s="33"/>
    </row>
    <row r="245" spans="1:5" x14ac:dyDescent="0.25">
      <c r="A245" s="19" t="s">
        <v>74</v>
      </c>
      <c r="B245" s="14" t="s">
        <v>75</v>
      </c>
      <c r="C245" s="4"/>
      <c r="D245" s="4"/>
      <c r="E245" s="11"/>
    </row>
    <row r="246" spans="1:5" x14ac:dyDescent="0.25">
      <c r="A246" s="26" t="s">
        <v>26</v>
      </c>
      <c r="B246" s="27" t="s">
        <v>27</v>
      </c>
      <c r="C246" s="20">
        <f>C248+C265</f>
        <v>0</v>
      </c>
      <c r="D246" s="20">
        <f t="shared" ref="D246:E246" si="31">D248+D265</f>
        <v>0</v>
      </c>
      <c r="E246" s="20">
        <f t="shared" si="31"/>
        <v>0</v>
      </c>
    </row>
    <row r="247" spans="1:5" x14ac:dyDescent="0.25">
      <c r="A247" s="16" t="s">
        <v>47</v>
      </c>
      <c r="B247" s="14" t="s">
        <v>48</v>
      </c>
      <c r="C247" s="32"/>
      <c r="D247" s="32"/>
      <c r="E247" s="33"/>
    </row>
    <row r="248" spans="1:5" x14ac:dyDescent="0.25">
      <c r="A248" s="17" t="s">
        <v>49</v>
      </c>
      <c r="B248" s="14" t="s">
        <v>5</v>
      </c>
      <c r="C248" s="32"/>
      <c r="D248" s="32"/>
      <c r="E248" s="33"/>
    </row>
    <row r="249" spans="1:5" x14ac:dyDescent="0.25">
      <c r="A249" s="18" t="s">
        <v>20</v>
      </c>
      <c r="B249" s="14" t="s">
        <v>65</v>
      </c>
      <c r="C249" s="32"/>
      <c r="D249" s="32"/>
      <c r="E249" s="33"/>
    </row>
    <row r="250" spans="1:5" x14ac:dyDescent="0.25">
      <c r="A250" s="19" t="s">
        <v>66</v>
      </c>
      <c r="B250" s="14" t="s">
        <v>67</v>
      </c>
      <c r="C250" s="34"/>
      <c r="D250" s="34"/>
      <c r="E250" s="35"/>
    </row>
    <row r="251" spans="1:5" x14ac:dyDescent="0.25">
      <c r="A251" s="19" t="s">
        <v>69</v>
      </c>
      <c r="B251" s="14" t="s">
        <v>70</v>
      </c>
      <c r="C251" s="34"/>
      <c r="D251" s="34"/>
      <c r="E251" s="35"/>
    </row>
    <row r="252" spans="1:5" x14ac:dyDescent="0.25">
      <c r="A252" s="18" t="s">
        <v>31</v>
      </c>
      <c r="B252" s="14" t="s">
        <v>71</v>
      </c>
      <c r="C252" s="32"/>
      <c r="D252" s="32"/>
      <c r="E252" s="33"/>
    </row>
    <row r="253" spans="1:5" x14ac:dyDescent="0.25">
      <c r="A253" s="19" t="s">
        <v>72</v>
      </c>
      <c r="B253" s="14" t="s">
        <v>73</v>
      </c>
      <c r="C253" s="34"/>
      <c r="D253" s="34"/>
      <c r="E253" s="35"/>
    </row>
    <row r="254" spans="1:5" x14ac:dyDescent="0.25">
      <c r="A254" s="19" t="s">
        <v>85</v>
      </c>
      <c r="B254" s="14" t="s">
        <v>86</v>
      </c>
      <c r="C254" s="34"/>
      <c r="D254" s="34"/>
      <c r="E254" s="35"/>
    </row>
    <row r="255" spans="1:5" x14ac:dyDescent="0.25">
      <c r="A255" s="19" t="s">
        <v>74</v>
      </c>
      <c r="B255" s="14" t="s">
        <v>75</v>
      </c>
      <c r="C255" s="34"/>
      <c r="D255" s="34"/>
      <c r="E255" s="35"/>
    </row>
    <row r="256" spans="1:5" x14ac:dyDescent="0.25">
      <c r="A256" s="19" t="s">
        <v>87</v>
      </c>
      <c r="B256" s="14" t="s">
        <v>61</v>
      </c>
      <c r="C256" s="34"/>
      <c r="D256" s="34"/>
      <c r="E256" s="35"/>
    </row>
    <row r="257" spans="1:5" x14ac:dyDescent="0.25">
      <c r="A257" s="19" t="s">
        <v>76</v>
      </c>
      <c r="B257" s="14" t="s">
        <v>62</v>
      </c>
      <c r="C257" s="34"/>
      <c r="D257" s="34"/>
      <c r="E257" s="35"/>
    </row>
    <row r="258" spans="1:5" x14ac:dyDescent="0.25">
      <c r="A258" s="18" t="s">
        <v>40</v>
      </c>
      <c r="B258" s="14" t="s">
        <v>108</v>
      </c>
      <c r="C258" s="32"/>
      <c r="D258" s="32"/>
      <c r="E258" s="33"/>
    </row>
    <row r="259" spans="1:5" x14ac:dyDescent="0.25">
      <c r="A259" s="19" t="s">
        <v>122</v>
      </c>
      <c r="B259" s="14" t="s">
        <v>123</v>
      </c>
      <c r="C259" s="34"/>
      <c r="D259" s="34"/>
      <c r="E259" s="35"/>
    </row>
    <row r="260" spans="1:5" x14ac:dyDescent="0.25">
      <c r="A260" s="18" t="s">
        <v>38</v>
      </c>
      <c r="B260" s="14" t="s">
        <v>103</v>
      </c>
      <c r="C260" s="32"/>
      <c r="D260" s="32"/>
      <c r="E260" s="33"/>
    </row>
    <row r="261" spans="1:5" x14ac:dyDescent="0.25">
      <c r="A261" s="19" t="s">
        <v>106</v>
      </c>
      <c r="B261" s="14" t="s">
        <v>107</v>
      </c>
      <c r="C261" s="34"/>
      <c r="D261" s="34"/>
      <c r="E261" s="35"/>
    </row>
    <row r="262" spans="1:5" x14ac:dyDescent="0.25">
      <c r="A262" s="18" t="s">
        <v>35</v>
      </c>
      <c r="B262" s="14" t="s">
        <v>94</v>
      </c>
      <c r="C262" s="32"/>
      <c r="D262" s="32"/>
      <c r="E262" s="33"/>
    </row>
    <row r="263" spans="1:5" x14ac:dyDescent="0.25">
      <c r="A263" s="19" t="s">
        <v>95</v>
      </c>
      <c r="B263" s="14" t="s">
        <v>96</v>
      </c>
      <c r="C263" s="34"/>
      <c r="D263" s="34"/>
      <c r="E263" s="35"/>
    </row>
    <row r="264" spans="1:5" x14ac:dyDescent="0.25">
      <c r="A264" s="19" t="s">
        <v>97</v>
      </c>
      <c r="B264" s="14" t="s">
        <v>98</v>
      </c>
      <c r="C264" s="34"/>
      <c r="D264" s="34"/>
      <c r="E264" s="35"/>
    </row>
    <row r="265" spans="1:5" x14ac:dyDescent="0.25">
      <c r="A265" s="17" t="s">
        <v>52</v>
      </c>
      <c r="B265" s="14" t="s">
        <v>124</v>
      </c>
      <c r="C265" s="32"/>
      <c r="D265" s="32"/>
      <c r="E265" s="33"/>
    </row>
    <row r="266" spans="1:5" x14ac:dyDescent="0.25">
      <c r="A266" s="18" t="s">
        <v>20</v>
      </c>
      <c r="B266" s="14" t="s">
        <v>65</v>
      </c>
      <c r="C266" s="32"/>
      <c r="D266" s="32"/>
      <c r="E266" s="33"/>
    </row>
    <row r="267" spans="1:5" x14ac:dyDescent="0.25">
      <c r="A267" s="19" t="s">
        <v>66</v>
      </c>
      <c r="B267" s="14" t="s">
        <v>67</v>
      </c>
      <c r="C267" s="34"/>
      <c r="D267" s="34"/>
      <c r="E267" s="35"/>
    </row>
    <row r="268" spans="1:5" x14ac:dyDescent="0.25">
      <c r="A268" s="19" t="s">
        <v>69</v>
      </c>
      <c r="B268" s="14" t="s">
        <v>70</v>
      </c>
      <c r="C268" s="34"/>
      <c r="D268" s="34"/>
      <c r="E268" s="35"/>
    </row>
    <row r="269" spans="1:5" x14ac:dyDescent="0.25">
      <c r="A269" s="18" t="s">
        <v>31</v>
      </c>
      <c r="B269" s="14" t="s">
        <v>71</v>
      </c>
      <c r="C269" s="32"/>
      <c r="D269" s="32"/>
      <c r="E269" s="33"/>
    </row>
    <row r="270" spans="1:5" x14ac:dyDescent="0.25">
      <c r="A270" s="19" t="s">
        <v>72</v>
      </c>
      <c r="B270" s="14" t="s">
        <v>73</v>
      </c>
      <c r="C270" s="34"/>
      <c r="D270" s="34"/>
      <c r="E270" s="35"/>
    </row>
    <row r="271" spans="1:5" x14ac:dyDescent="0.25">
      <c r="A271" s="19" t="s">
        <v>85</v>
      </c>
      <c r="B271" s="14" t="s">
        <v>86</v>
      </c>
      <c r="C271" s="34"/>
      <c r="D271" s="34"/>
      <c r="E271" s="35"/>
    </row>
    <row r="272" spans="1:5" x14ac:dyDescent="0.25">
      <c r="A272" s="19" t="s">
        <v>74</v>
      </c>
      <c r="B272" s="14" t="s">
        <v>75</v>
      </c>
      <c r="C272" s="34"/>
      <c r="D272" s="34"/>
      <c r="E272" s="35"/>
    </row>
    <row r="273" spans="1:5" x14ac:dyDescent="0.25">
      <c r="A273" s="19" t="s">
        <v>87</v>
      </c>
      <c r="B273" s="14" t="s">
        <v>61</v>
      </c>
      <c r="C273" s="34"/>
      <c r="D273" s="34"/>
      <c r="E273" s="35"/>
    </row>
    <row r="274" spans="1:5" x14ac:dyDescent="0.25">
      <c r="A274" s="19" t="s">
        <v>76</v>
      </c>
      <c r="B274" s="14" t="s">
        <v>62</v>
      </c>
      <c r="C274" s="34"/>
      <c r="D274" s="34"/>
      <c r="E274" s="35"/>
    </row>
    <row r="275" spans="1:5" x14ac:dyDescent="0.25">
      <c r="A275" s="18" t="s">
        <v>40</v>
      </c>
      <c r="B275" s="14" t="s">
        <v>108</v>
      </c>
      <c r="C275" s="32"/>
      <c r="D275" s="32"/>
      <c r="E275" s="33"/>
    </row>
    <row r="276" spans="1:5" x14ac:dyDescent="0.25">
      <c r="A276" s="19" t="s">
        <v>109</v>
      </c>
      <c r="B276" s="14" t="s">
        <v>63</v>
      </c>
      <c r="C276" s="34"/>
      <c r="D276" s="34"/>
      <c r="E276" s="35"/>
    </row>
    <row r="277" spans="1:5" x14ac:dyDescent="0.25">
      <c r="A277" s="18" t="s">
        <v>38</v>
      </c>
      <c r="B277" s="14" t="s">
        <v>103</v>
      </c>
      <c r="C277" s="32"/>
      <c r="D277" s="32"/>
      <c r="E277" s="33"/>
    </row>
    <row r="278" spans="1:5" x14ac:dyDescent="0.25">
      <c r="A278" s="19" t="s">
        <v>106</v>
      </c>
      <c r="B278" s="14" t="s">
        <v>107</v>
      </c>
      <c r="C278" s="34"/>
      <c r="D278" s="34"/>
      <c r="E278" s="35"/>
    </row>
    <row r="279" spans="1:5" x14ac:dyDescent="0.25">
      <c r="A279" s="18" t="s">
        <v>35</v>
      </c>
      <c r="B279" s="14" t="s">
        <v>94</v>
      </c>
      <c r="C279" s="32"/>
      <c r="D279" s="32"/>
      <c r="E279" s="33"/>
    </row>
    <row r="280" spans="1:5" x14ac:dyDescent="0.25">
      <c r="A280" s="19" t="s">
        <v>95</v>
      </c>
      <c r="B280" s="14" t="s">
        <v>96</v>
      </c>
      <c r="C280" s="34"/>
      <c r="D280" s="34"/>
      <c r="E280" s="35"/>
    </row>
    <row r="281" spans="1:5" x14ac:dyDescent="0.25">
      <c r="A281" s="19" t="s">
        <v>97</v>
      </c>
      <c r="B281" s="14" t="s">
        <v>98</v>
      </c>
      <c r="C281" s="34"/>
      <c r="D281" s="34"/>
      <c r="E281" s="35"/>
    </row>
    <row r="282" spans="1:5" x14ac:dyDescent="0.25">
      <c r="A282" s="26" t="s">
        <v>28</v>
      </c>
      <c r="B282" s="27" t="s">
        <v>29</v>
      </c>
      <c r="C282" s="20">
        <f>C284+C295</f>
        <v>0</v>
      </c>
      <c r="D282" s="20">
        <f t="shared" ref="D282:E282" si="32">D284+D295</f>
        <v>0</v>
      </c>
      <c r="E282" s="20">
        <f t="shared" si="32"/>
        <v>0</v>
      </c>
    </row>
    <row r="283" spans="1:5" x14ac:dyDescent="0.25">
      <c r="A283" s="16" t="s">
        <v>47</v>
      </c>
      <c r="B283" s="14" t="s">
        <v>48</v>
      </c>
      <c r="C283" s="32"/>
      <c r="D283" s="32"/>
      <c r="E283" s="33"/>
    </row>
    <row r="284" spans="1:5" x14ac:dyDescent="0.25">
      <c r="A284" s="17" t="s">
        <v>49</v>
      </c>
      <c r="B284" s="14" t="s">
        <v>5</v>
      </c>
      <c r="C284" s="32"/>
      <c r="D284" s="32"/>
      <c r="E284" s="33"/>
    </row>
    <row r="285" spans="1:5" x14ac:dyDescent="0.25">
      <c r="A285" s="18" t="s">
        <v>20</v>
      </c>
      <c r="B285" s="14" t="s">
        <v>65</v>
      </c>
      <c r="C285" s="32"/>
      <c r="D285" s="32"/>
      <c r="E285" s="33"/>
    </row>
    <row r="286" spans="1:5" x14ac:dyDescent="0.25">
      <c r="A286" s="19" t="s">
        <v>66</v>
      </c>
      <c r="B286" s="14" t="s">
        <v>67</v>
      </c>
      <c r="C286" s="34"/>
      <c r="D286" s="34"/>
      <c r="E286" s="35"/>
    </row>
    <row r="287" spans="1:5" x14ac:dyDescent="0.25">
      <c r="A287" s="19" t="s">
        <v>68</v>
      </c>
      <c r="B287" s="14" t="s">
        <v>59</v>
      </c>
      <c r="C287" s="34"/>
      <c r="D287" s="34"/>
      <c r="E287" s="35"/>
    </row>
    <row r="288" spans="1:5" x14ac:dyDescent="0.25">
      <c r="A288" s="19" t="s">
        <v>69</v>
      </c>
      <c r="B288" s="14" t="s">
        <v>70</v>
      </c>
      <c r="C288" s="34"/>
      <c r="D288" s="34"/>
      <c r="E288" s="35"/>
    </row>
    <row r="289" spans="1:5" x14ac:dyDescent="0.25">
      <c r="A289" s="18" t="s">
        <v>31</v>
      </c>
      <c r="B289" s="14" t="s">
        <v>71</v>
      </c>
      <c r="C289" s="32"/>
      <c r="D289" s="32"/>
      <c r="E289" s="33"/>
    </row>
    <row r="290" spans="1:5" x14ac:dyDescent="0.25">
      <c r="A290" s="19" t="s">
        <v>72</v>
      </c>
      <c r="B290" s="14" t="s">
        <v>73</v>
      </c>
      <c r="C290" s="34"/>
      <c r="D290" s="34"/>
      <c r="E290" s="35"/>
    </row>
    <row r="291" spans="1:5" x14ac:dyDescent="0.25">
      <c r="A291" s="19" t="s">
        <v>85</v>
      </c>
      <c r="B291" s="14" t="s">
        <v>86</v>
      </c>
      <c r="C291" s="34"/>
      <c r="D291" s="34"/>
      <c r="E291" s="35"/>
    </row>
    <row r="292" spans="1:5" x14ac:dyDescent="0.25">
      <c r="A292" s="19" t="s">
        <v>74</v>
      </c>
      <c r="B292" s="14" t="s">
        <v>75</v>
      </c>
      <c r="C292" s="34"/>
      <c r="D292" s="34"/>
      <c r="E292" s="35"/>
    </row>
    <row r="293" spans="1:5" x14ac:dyDescent="0.25">
      <c r="A293" s="18" t="s">
        <v>35</v>
      </c>
      <c r="B293" s="14" t="s">
        <v>94</v>
      </c>
      <c r="C293" s="32"/>
      <c r="D293" s="32"/>
      <c r="E293" s="33"/>
    </row>
    <row r="294" spans="1:5" x14ac:dyDescent="0.25">
      <c r="A294" s="19" t="s">
        <v>97</v>
      </c>
      <c r="B294" s="14" t="s">
        <v>98</v>
      </c>
      <c r="C294" s="34"/>
      <c r="D294" s="34"/>
      <c r="E294" s="35"/>
    </row>
    <row r="295" spans="1:5" x14ac:dyDescent="0.25">
      <c r="A295" s="17" t="s">
        <v>51</v>
      </c>
      <c r="B295" s="14" t="s">
        <v>30</v>
      </c>
      <c r="C295" s="32"/>
      <c r="D295" s="32"/>
      <c r="E295" s="33"/>
    </row>
    <row r="296" spans="1:5" x14ac:dyDescent="0.25">
      <c r="A296" s="18" t="s">
        <v>20</v>
      </c>
      <c r="B296" s="14" t="s">
        <v>65</v>
      </c>
      <c r="C296" s="32"/>
      <c r="D296" s="32"/>
      <c r="E296" s="33"/>
    </row>
    <row r="297" spans="1:5" x14ac:dyDescent="0.25">
      <c r="A297" s="19" t="s">
        <v>66</v>
      </c>
      <c r="B297" s="14" t="s">
        <v>67</v>
      </c>
      <c r="C297" s="34"/>
      <c r="D297" s="34"/>
      <c r="E297" s="35"/>
    </row>
    <row r="298" spans="1:5" x14ac:dyDescent="0.25">
      <c r="A298" s="19" t="s">
        <v>68</v>
      </c>
      <c r="B298" s="14" t="s">
        <v>59</v>
      </c>
      <c r="C298" s="34"/>
      <c r="D298" s="34"/>
      <c r="E298" s="35"/>
    </row>
    <row r="299" spans="1:5" x14ac:dyDescent="0.25">
      <c r="A299" s="19" t="s">
        <v>69</v>
      </c>
      <c r="B299" s="14" t="s">
        <v>70</v>
      </c>
      <c r="C299" s="34"/>
      <c r="D299" s="34"/>
      <c r="E299" s="35"/>
    </row>
    <row r="300" spans="1:5" x14ac:dyDescent="0.25">
      <c r="A300" s="18" t="s">
        <v>31</v>
      </c>
      <c r="B300" s="14" t="s">
        <v>71</v>
      </c>
      <c r="C300" s="32"/>
      <c r="D300" s="32"/>
      <c r="E300" s="33"/>
    </row>
    <row r="301" spans="1:5" x14ac:dyDescent="0.25">
      <c r="A301" s="19" t="s">
        <v>72</v>
      </c>
      <c r="B301" s="14" t="s">
        <v>73</v>
      </c>
      <c r="C301" s="34"/>
      <c r="D301" s="34"/>
      <c r="E301" s="35"/>
    </row>
    <row r="302" spans="1:5" x14ac:dyDescent="0.25">
      <c r="A302" s="19" t="s">
        <v>85</v>
      </c>
      <c r="B302" s="14" t="s">
        <v>86</v>
      </c>
      <c r="C302" s="34"/>
      <c r="D302" s="34"/>
      <c r="E302" s="35"/>
    </row>
    <row r="303" spans="1:5" x14ac:dyDescent="0.25">
      <c r="A303" s="19" t="s">
        <v>74</v>
      </c>
      <c r="B303" s="14" t="s">
        <v>75</v>
      </c>
      <c r="C303" s="34"/>
      <c r="D303" s="34"/>
      <c r="E303" s="35"/>
    </row>
    <row r="304" spans="1:5" x14ac:dyDescent="0.25">
      <c r="A304" s="18" t="s">
        <v>35</v>
      </c>
      <c r="B304" s="14" t="s">
        <v>94</v>
      </c>
      <c r="C304" s="32"/>
      <c r="D304" s="32"/>
      <c r="E304" s="33"/>
    </row>
    <row r="305" spans="1:5" x14ac:dyDescent="0.25">
      <c r="A305" s="19" t="s">
        <v>97</v>
      </c>
      <c r="B305" s="14" t="s">
        <v>98</v>
      </c>
      <c r="C305" s="34"/>
      <c r="D305" s="34"/>
      <c r="E305" s="35"/>
    </row>
    <row r="306" spans="1:5" x14ac:dyDescent="0.25">
      <c r="A306" s="40">
        <v>563</v>
      </c>
      <c r="B306" s="41" t="s">
        <v>129</v>
      </c>
      <c r="C306" s="32"/>
      <c r="D306" s="45">
        <f t="shared" ref="D306:D308" si="33">E306-C306</f>
        <v>76669</v>
      </c>
      <c r="E306" s="50">
        <f>E307+E311+E315+E316</f>
        <v>76669</v>
      </c>
    </row>
    <row r="307" spans="1:5" x14ac:dyDescent="0.25">
      <c r="A307" s="18" t="s">
        <v>20</v>
      </c>
      <c r="B307" s="14" t="s">
        <v>65</v>
      </c>
      <c r="C307" s="32"/>
      <c r="D307" s="45">
        <f t="shared" si="33"/>
        <v>13915</v>
      </c>
      <c r="E307" s="35">
        <f>SUM(E308:E310)</f>
        <v>13915</v>
      </c>
    </row>
    <row r="308" spans="1:5" x14ac:dyDescent="0.25">
      <c r="A308" s="19" t="s">
        <v>66</v>
      </c>
      <c r="B308" s="14" t="s">
        <v>67</v>
      </c>
      <c r="C308" s="34"/>
      <c r="D308" s="45">
        <f t="shared" si="33"/>
        <v>11944</v>
      </c>
      <c r="E308" s="35">
        <v>11944</v>
      </c>
    </row>
    <row r="309" spans="1:5" x14ac:dyDescent="0.25">
      <c r="A309" s="19" t="s">
        <v>68</v>
      </c>
      <c r="B309" s="14" t="s">
        <v>59</v>
      </c>
      <c r="C309" s="34"/>
      <c r="D309" s="46"/>
      <c r="E309" s="35"/>
    </row>
    <row r="310" spans="1:5" x14ac:dyDescent="0.25">
      <c r="A310" s="19" t="s">
        <v>69</v>
      </c>
      <c r="B310" s="14" t="s">
        <v>70</v>
      </c>
      <c r="C310" s="34"/>
      <c r="D310" s="45">
        <f t="shared" ref="D310:D316" si="34">E310-C310</f>
        <v>1971</v>
      </c>
      <c r="E310" s="35">
        <v>1971</v>
      </c>
    </row>
    <row r="311" spans="1:5" x14ac:dyDescent="0.25">
      <c r="A311" s="18" t="s">
        <v>31</v>
      </c>
      <c r="B311" s="14" t="s">
        <v>71</v>
      </c>
      <c r="C311" s="32"/>
      <c r="D311" s="45">
        <f t="shared" si="34"/>
        <v>52980</v>
      </c>
      <c r="E311" s="33">
        <f>SUM(E312:E314)</f>
        <v>52980</v>
      </c>
    </row>
    <row r="312" spans="1:5" x14ac:dyDescent="0.25">
      <c r="A312" s="19" t="s">
        <v>72</v>
      </c>
      <c r="B312" s="14" t="s">
        <v>73</v>
      </c>
      <c r="C312" s="34"/>
      <c r="D312" s="45">
        <f t="shared" si="34"/>
        <v>27077</v>
      </c>
      <c r="E312" s="35">
        <v>27077</v>
      </c>
    </row>
    <row r="313" spans="1:5" x14ac:dyDescent="0.25">
      <c r="A313" s="19" t="s">
        <v>85</v>
      </c>
      <c r="B313" s="14" t="s">
        <v>86</v>
      </c>
      <c r="C313" s="34"/>
      <c r="D313" s="45">
        <f t="shared" si="34"/>
        <v>10461</v>
      </c>
      <c r="E313" s="35">
        <v>10461</v>
      </c>
    </row>
    <row r="314" spans="1:5" x14ac:dyDescent="0.25">
      <c r="A314" s="19" t="s">
        <v>74</v>
      </c>
      <c r="B314" s="14" t="s">
        <v>75</v>
      </c>
      <c r="C314" s="34"/>
      <c r="D314" s="45">
        <f t="shared" si="34"/>
        <v>15442</v>
      </c>
      <c r="E314" s="35">
        <v>15442</v>
      </c>
    </row>
    <row r="315" spans="1:5" x14ac:dyDescent="0.25">
      <c r="A315" s="19">
        <v>36</v>
      </c>
      <c r="B315" s="14"/>
      <c r="C315" s="34"/>
      <c r="D315" s="45">
        <f t="shared" si="34"/>
        <v>525</v>
      </c>
      <c r="E315" s="35">
        <v>525</v>
      </c>
    </row>
    <row r="316" spans="1:5" x14ac:dyDescent="0.25">
      <c r="A316" s="18" t="s">
        <v>35</v>
      </c>
      <c r="B316" s="14" t="s">
        <v>94</v>
      </c>
      <c r="C316" s="32"/>
      <c r="D316" s="45">
        <f t="shared" si="34"/>
        <v>9249</v>
      </c>
      <c r="E316" s="33">
        <v>9249</v>
      </c>
    </row>
    <row r="317" spans="1:5" x14ac:dyDescent="0.25">
      <c r="A317" s="19" t="s">
        <v>97</v>
      </c>
      <c r="B317" s="14" t="s">
        <v>98</v>
      </c>
      <c r="C317" s="34"/>
      <c r="D317" s="34"/>
      <c r="E317" s="35">
        <v>9249</v>
      </c>
    </row>
    <row r="318" spans="1:5" x14ac:dyDescent="0.25">
      <c r="A318" s="1"/>
      <c r="B318" s="1"/>
      <c r="C318" s="1"/>
      <c r="D318" s="1"/>
      <c r="E318" s="1"/>
    </row>
    <row r="319" spans="1:5" x14ac:dyDescent="0.25">
      <c r="B319" s="1"/>
    </row>
    <row r="320" spans="1:5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</sheetData>
  <mergeCells count="1">
    <mergeCell ref="A1:B1"/>
  </mergeCells>
  <pageMargins left="0.7" right="0.7" top="0.75" bottom="0.75" header="0.3" footer="0.3"/>
  <pageSetup paperSize="9" scale="88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bmaja</cp:lastModifiedBy>
  <cp:lastPrinted>2023-11-15T10:46:35Z</cp:lastPrinted>
  <dcterms:created xsi:type="dcterms:W3CDTF">2022-10-31T10:11:38Z</dcterms:created>
  <dcterms:modified xsi:type="dcterms:W3CDTF">2023-12-01T12:27:11Z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